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"/>
    </mc:Choice>
  </mc:AlternateContent>
  <bookViews>
    <workbookView xWindow="0" yWindow="0" windowWidth="0" windowHeight="0"/>
  </bookViews>
  <sheets>
    <sheet name="Rekapitulace stavby" sheetId="1" r:id="rId1"/>
    <sheet name="SO11INTRIER25 - SO 11 IN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'SO11INTRIER25 - SO 11 INT...'!$C$115:$K$173</definedName>
    <definedName name="_xlnm.Print_Area" localSheetId="1">'SO11INTRIER25 - SO 11 INT...'!$C$4:$J$76,'SO11INTRIER25 - SO 11 INT...'!$C$82:$J$99,'SO11INTRIER25 - SO 11 INT...'!$C$105:$J$173</definedName>
    <definedName name="_xlnm.Print_Titles" localSheetId="1">'SO11INTRIER25 - SO 11 INT...'!$115:$115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0"/>
  <c r="E108"/>
  <c r="F87"/>
  <c r="E85"/>
  <c r="J22"/>
  <c r="E22"/>
  <c r="J113"/>
  <c r="J21"/>
  <c r="J19"/>
  <c r="E19"/>
  <c r="J112"/>
  <c r="J18"/>
  <c r="J16"/>
  <c r="E16"/>
  <c r="F90"/>
  <c r="J15"/>
  <c r="J13"/>
  <c r="E13"/>
  <c r="F89"/>
  <c r="J12"/>
  <c r="J10"/>
  <c r="J110"/>
  <c i="1" r="L90"/>
  <c r="AM90"/>
  <c r="AM89"/>
  <c r="L89"/>
  <c r="AM87"/>
  <c r="L87"/>
  <c r="L85"/>
  <c r="L84"/>
  <c i="2" r="J173"/>
  <c r="BK172"/>
  <c r="BK171"/>
  <c r="J170"/>
  <c r="J169"/>
  <c r="BK168"/>
  <c r="J167"/>
  <c r="J166"/>
  <c r="J165"/>
  <c r="BK164"/>
  <c r="J163"/>
  <c r="J162"/>
  <c r="BK161"/>
  <c r="BK160"/>
  <c r="J158"/>
  <c r="J157"/>
  <c r="BK156"/>
  <c r="BK155"/>
  <c r="BK173"/>
  <c r="J172"/>
  <c r="J171"/>
  <c r="BK170"/>
  <c r="BK169"/>
  <c r="J168"/>
  <c r="BK167"/>
  <c r="BK166"/>
  <c r="BK165"/>
  <c r="J164"/>
  <c r="BK163"/>
  <c r="BK162"/>
  <c r="J161"/>
  <c r="J160"/>
  <c r="BK158"/>
  <c r="BK157"/>
  <c r="J156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BK145"/>
  <c r="BK144"/>
  <c r="BK143"/>
  <c r="BK141"/>
  <c r="J140"/>
  <c r="J139"/>
  <c r="J138"/>
  <c r="J137"/>
  <c r="J136"/>
  <c r="BK135"/>
  <c r="BK134"/>
  <c r="J133"/>
  <c r="J132"/>
  <c r="BK131"/>
  <c r="J130"/>
  <c r="J129"/>
  <c r="BK128"/>
  <c r="J127"/>
  <c r="J126"/>
  <c r="J125"/>
  <c r="BK124"/>
  <c r="J123"/>
  <c r="BK122"/>
  <c r="J121"/>
  <c r="BK120"/>
  <c r="J119"/>
  <c r="J146"/>
  <c r="J145"/>
  <c r="J144"/>
  <c r="J143"/>
  <c r="J141"/>
  <c r="BK140"/>
  <c r="BK139"/>
  <c r="BK138"/>
  <c r="BK137"/>
  <c r="BK136"/>
  <c r="J135"/>
  <c r="J134"/>
  <c r="BK133"/>
  <c r="BK132"/>
  <c r="J131"/>
  <c r="BK130"/>
  <c r="BK129"/>
  <c r="J128"/>
  <c r="BK127"/>
  <c r="BK126"/>
  <c r="BK125"/>
  <c r="J124"/>
  <c r="BK123"/>
  <c r="J122"/>
  <c r="BK121"/>
  <c r="J120"/>
  <c r="BK119"/>
  <c i="1" r="AS94"/>
  <c i="2" l="1" r="P142"/>
  <c r="P118"/>
  <c r="P117"/>
  <c r="P116"/>
  <c i="1" r="AU95"/>
  <c i="2" r="R142"/>
  <c r="R118"/>
  <c r="R117"/>
  <c r="R116"/>
  <c r="T142"/>
  <c r="T118"/>
  <c r="T117"/>
  <c r="T116"/>
  <c r="BK159"/>
  <c r="J159"/>
  <c r="J98"/>
  <c r="P159"/>
  <c r="R159"/>
  <c r="BK142"/>
  <c r="J142"/>
  <c r="J97"/>
  <c r="T159"/>
  <c r="J87"/>
  <c r="J89"/>
  <c r="J90"/>
  <c r="F112"/>
  <c r="F113"/>
  <c r="BE120"/>
  <c r="BE122"/>
  <c r="BE124"/>
  <c r="BE125"/>
  <c r="BE126"/>
  <c r="BE128"/>
  <c r="BE129"/>
  <c r="BE130"/>
  <c r="BE132"/>
  <c r="BE135"/>
  <c r="BE136"/>
  <c r="BE137"/>
  <c r="BE139"/>
  <c r="BE141"/>
  <c r="BE144"/>
  <c r="BE119"/>
  <c r="BE121"/>
  <c r="BE123"/>
  <c r="BE127"/>
  <c r="BE131"/>
  <c r="BE133"/>
  <c r="BE134"/>
  <c r="BE138"/>
  <c r="BE140"/>
  <c r="BE143"/>
  <c r="BE145"/>
  <c r="BE146"/>
  <c r="BE147"/>
  <c r="BE148"/>
  <c r="BE149"/>
  <c r="BE150"/>
  <c r="BE151"/>
  <c r="BE152"/>
  <c r="BE153"/>
  <c r="BE156"/>
  <c r="BE158"/>
  <c r="BE162"/>
  <c r="BE164"/>
  <c r="BE167"/>
  <c r="BE168"/>
  <c r="BE170"/>
  <c r="BE171"/>
  <c r="BK118"/>
  <c r="J118"/>
  <c r="J96"/>
  <c r="BE154"/>
  <c r="BE155"/>
  <c r="BE157"/>
  <c r="BE160"/>
  <c r="BE161"/>
  <c r="BE163"/>
  <c r="BE165"/>
  <c r="BE166"/>
  <c r="BE169"/>
  <c r="BE172"/>
  <c r="BE173"/>
  <c r="F32"/>
  <c i="1" r="BA95"/>
  <c r="BA94"/>
  <c r="W30"/>
  <c i="2" r="F35"/>
  <c i="1" r="BD95"/>
  <c r="BD94"/>
  <c r="W33"/>
  <c i="2" r="J32"/>
  <c i="1" r="AW95"/>
  <c i="2" r="F33"/>
  <c i="1" r="BB95"/>
  <c r="BB94"/>
  <c r="AX94"/>
  <c i="2" r="F34"/>
  <c i="1" r="BC95"/>
  <c r="BC94"/>
  <c r="W32"/>
  <c r="AU94"/>
  <c i="2" l="1" r="BK117"/>
  <c r="J117"/>
  <c r="J95"/>
  <c i="1" r="AW94"/>
  <c r="AK30"/>
  <c r="AY94"/>
  <c r="W31"/>
  <c i="2" r="F31"/>
  <c i="1" r="AZ95"/>
  <c r="AZ94"/>
  <c r="W29"/>
  <c i="2" r="J31"/>
  <c i="1" r="AV95"/>
  <c r="AT95"/>
  <c i="2" l="1" r="BK116"/>
  <c r="J116"/>
  <c r="J94"/>
  <c i="1" r="AV94"/>
  <c r="AK29"/>
  <c l="1" r="AT94"/>
  <c i="2" r="J28"/>
  <c i="1" r="AG95"/>
  <c r="AN95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<sst xmlns="http://schemas.openxmlformats.org/spreadsheetml/2006/main">
  <si>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</si>
  <si>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</si>
  <si>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</si>
  <si>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</si>
  <si>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</si>
  <si>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{9cf7c89e-ce16-4d74-9bb6-25ed5be19bac}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</si>
  <si>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</si>
  <si>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</si>
  <si>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</si>
  <si>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</si>
  <si>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</si>
  <si>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</si>
  <si>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</si>
  <si>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</si>
  <si>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SO11INTRIER25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</si>
  <si>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</si>
  <si>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</si>
  <si>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11 INTERIER čp. 25</t>
  </si>
  <si>
    <t>KSO:</t>
  </si>
  <si>
    <t>CC-CZ:</t>
  </si>
  <si>
    <t>Místo:</t>
  </si>
  <si>
    <t xml:space="preserve"> </t>
  </si>
  <si>
    <t>Datum:</t>
  </si>
  <si>
    <t>29. 10. 2020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</si>
  <si>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</si>
  <si>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</si>
  <si>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</si>
  <si>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</si>
  <si>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</si>
  <si>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</si>
  <si>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</si>
  <si>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</si>
  <si>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</si>
  <si>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</si>
  <si>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</si>
  <si>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</si>
  <si>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</si>
  <si>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</si>
  <si>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</si>
  <si>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</si>
  <si>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</si>
  <si>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</si>
  <si>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</si>
  <si>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</si>
  <si>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</si>
  <si>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</si>
  <si>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</si>
  <si>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</si>
  <si>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</si>
  <si>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</si>
  <si>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</si>
  <si>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</si>
  <si>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</si>
  <si>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</si>
  <si>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</si>
  <si>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</si>
  <si>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</si>
  <si>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</si>
  <si>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</si>
  <si>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</si>
  <si>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</si>
  <si>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</si>
  <si>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</si>
  <si>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</si>
  <si>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</si>
  <si>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</si>
  <si>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</si>
  <si>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</si>
  <si>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</si>
  <si>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</si>
  <si>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</si>
  <si>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</si>
  <si>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</si>
  <si>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</si>
  <si>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</si>
  <si>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</si>
  <si>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</si>
  <si>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</si>
  <si>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</si>
  <si>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</si>
  <si>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</si>
  <si>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</si>
  <si>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</si>
  <si>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</si>
  <si>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</si>
  <si>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</si>
  <si>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</si>
  <si>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 - CÚ 2018/1</t>
  </si>
  <si>
    <t xml:space="preserve">    766 - Interierové vybavení - popis výkres D1.1a2</t>
  </si>
  <si>
    <t xml:space="preserve">      725 - Hygienické a zdravot. předměty</t>
  </si>
  <si>
    <t xml:space="preserve">    147 - Informační a orientační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</si>
  <si>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</si>
  <si>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</si>
  <si>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</si>
  <si>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</si>
  <si>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</si>
  <si>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</si>
  <si>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</si>
  <si>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</si>
  <si>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</si>
  <si>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</si>
  <si>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</si>
  <si>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</si>
  <si>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</si>
  <si>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</si>
  <si>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 - CÚ 2018/1</t>
  </si>
  <si>
    <t>ROZPOCET</t>
  </si>
  <si>
    <t>766</t>
  </si>
  <si>
    <t>Interierové vybavení - popis výkres D1.1a2</t>
  </si>
  <si>
    <t>K</t>
  </si>
  <si>
    <t>766821113</t>
  </si>
  <si>
    <t xml:space="preserve">101  Pojízdnákancelářská židle s vyšším opěrákem, synchronní mechanika-sedák/opěrák</t>
  </si>
  <si>
    <t>kpl</t>
  </si>
  <si>
    <t>16</t>
  </si>
  <si>
    <t>-1555001647</t>
  </si>
  <si>
    <t>7668211117</t>
  </si>
  <si>
    <t xml:space="preserve">103  Jednosedák - čalouněné křeslo</t>
  </si>
  <si>
    <t>-1359991954</t>
  </si>
  <si>
    <t>3</t>
  </si>
  <si>
    <t>7668211118</t>
  </si>
  <si>
    <t xml:space="preserve">104  Jídelní sestava 1* stůl,1* lavice,2* židle - dřev. kce</t>
  </si>
  <si>
    <t>-1958714561</t>
  </si>
  <si>
    <t>4</t>
  </si>
  <si>
    <t>7668211</t>
  </si>
  <si>
    <t xml:space="preserve">105   Židle k jídelnímu stolu dřevěná, 42,5/80/47 </t>
  </si>
  <si>
    <t>2089157000</t>
  </si>
  <si>
    <t>5</t>
  </si>
  <si>
    <t>7668211116</t>
  </si>
  <si>
    <t xml:space="preserve">106   Židle dřevěná skládací , přír barva , nosnost 120 kg</t>
  </si>
  <si>
    <t>1060900657</t>
  </si>
  <si>
    <t>6</t>
  </si>
  <si>
    <t xml:space="preserve">107   Dřevěná lavička  1500/300/400</t>
  </si>
  <si>
    <t>1297866441</t>
  </si>
  <si>
    <t>7</t>
  </si>
  <si>
    <t>7663</t>
  </si>
  <si>
    <t xml:space="preserve">108   šatní lavička 800/450/400</t>
  </si>
  <si>
    <t>-461714783</t>
  </si>
  <si>
    <t>8</t>
  </si>
  <si>
    <t>7660</t>
  </si>
  <si>
    <t xml:space="preserve">201   Stůl- kruhový prům. 500</t>
  </si>
  <si>
    <t>175894479</t>
  </si>
  <si>
    <t>9</t>
  </si>
  <si>
    <t>7661</t>
  </si>
  <si>
    <t xml:space="preserve">204   stůl- čtvercový se středovou podnoží 600/600/750 mm</t>
  </si>
  <si>
    <t>-1110715067</t>
  </si>
  <si>
    <t>10</t>
  </si>
  <si>
    <t>7662</t>
  </si>
  <si>
    <t xml:space="preserve">205   noční stolek k lůžkům 450/400/360 mm</t>
  </si>
  <si>
    <t>-1455711061</t>
  </si>
  <si>
    <t>11</t>
  </si>
  <si>
    <t>7664</t>
  </si>
  <si>
    <t xml:space="preserve">206   Pracovní stůl s otevřenoupolicovou skříňkou tvaru L</t>
  </si>
  <si>
    <t>-1174560817</t>
  </si>
  <si>
    <t>12</t>
  </si>
  <si>
    <t>766501</t>
  </si>
  <si>
    <t xml:space="preserve">303   skříň- plná dvířka, 3 police   900/600/1950 mm</t>
  </si>
  <si>
    <t>-262376416</t>
  </si>
  <si>
    <t>13</t>
  </si>
  <si>
    <t>7666</t>
  </si>
  <si>
    <t xml:space="preserve">305   kovový policový regál -5 polic 1000/400/2000 mm</t>
  </si>
  <si>
    <t>-1006948246</t>
  </si>
  <si>
    <t>14</t>
  </si>
  <si>
    <t>7667</t>
  </si>
  <si>
    <t xml:space="preserve">306 koupelnová skříňka   500/200/1885 mm</t>
  </si>
  <si>
    <t>-1271123472</t>
  </si>
  <si>
    <t>7668</t>
  </si>
  <si>
    <t xml:space="preserve">307   šatní skříň- tyč na ramínka, 2 horní a 2 dolní police 600/600/1950  mm- levé otevírání </t>
  </si>
  <si>
    <t>1350689664</t>
  </si>
  <si>
    <t>7669</t>
  </si>
  <si>
    <t xml:space="preserve">308   šatní skříň- tyč na ramínka, 2 horní a 2 dolní police 600/600/1950  mm- pravé  otevírání </t>
  </si>
  <si>
    <t>1245577265</t>
  </si>
  <si>
    <t>17</t>
  </si>
  <si>
    <t>7670</t>
  </si>
  <si>
    <t xml:space="preserve">309   šatní skříň s přihrádkami -ocelový plech, dvoukř. dveře, 1850/800/500  mm- </t>
  </si>
  <si>
    <t>1142976589</t>
  </si>
  <si>
    <t>18</t>
  </si>
  <si>
    <t>7671</t>
  </si>
  <si>
    <t xml:space="preserve">309a   šatní skříň s přihrádkami -ocelový plech, dvoukř. dveře, 1850/600/500  mm- </t>
  </si>
  <si>
    <t>1520067756</t>
  </si>
  <si>
    <t>19</t>
  </si>
  <si>
    <t>76720</t>
  </si>
  <si>
    <t xml:space="preserve">313   pojízdný kontejner,4 zásuvky, 400/600/600 mm</t>
  </si>
  <si>
    <t>256228950</t>
  </si>
  <si>
    <t>20</t>
  </si>
  <si>
    <t>76721</t>
  </si>
  <si>
    <t xml:space="preserve">314  policová skříň-4 police bez dvířek 650/490/1650 mm</t>
  </si>
  <si>
    <t>404329185</t>
  </si>
  <si>
    <t>76722</t>
  </si>
  <si>
    <t xml:space="preserve">401   jednolůžko- borovice, vnitř rozměr 800/2000  mm</t>
  </si>
  <si>
    <t>1548377850</t>
  </si>
  <si>
    <t>22</t>
  </si>
  <si>
    <t>76723</t>
  </si>
  <si>
    <t xml:space="preserve">402   dvoulůžlová dřevěná palanda 2000/900 mm</t>
  </si>
  <si>
    <t>-1119811056</t>
  </si>
  <si>
    <t>23</t>
  </si>
  <si>
    <t>76724</t>
  </si>
  <si>
    <t xml:space="preserve">403   válenda se 2 čely, matrace, lamel rošt 800/2000m</t>
  </si>
  <si>
    <t>275738999</t>
  </si>
  <si>
    <t>725</t>
  </si>
  <si>
    <t>Hygienické a zdravot. předměty</t>
  </si>
  <si>
    <t>24</t>
  </si>
  <si>
    <t>7252915111</t>
  </si>
  <si>
    <t xml:space="preserve">601     dávkovač tekutého mýdla nástěnný</t>
  </si>
  <si>
    <t>soubor</t>
  </si>
  <si>
    <t>-1166131878</t>
  </si>
  <si>
    <t>25</t>
  </si>
  <si>
    <t>72529152</t>
  </si>
  <si>
    <t xml:space="preserve">602     dávkovač desinfekce -plast , nástěnný</t>
  </si>
  <si>
    <t>-1833434708</t>
  </si>
  <si>
    <t>26</t>
  </si>
  <si>
    <t>72529</t>
  </si>
  <si>
    <t xml:space="preserve">603   zásobník papírových ručníků - plast</t>
  </si>
  <si>
    <t>-1039991000</t>
  </si>
  <si>
    <t>27</t>
  </si>
  <si>
    <t>7252916211</t>
  </si>
  <si>
    <t xml:space="preserve">604   komplet na čištění WC-  bilý plast  </t>
  </si>
  <si>
    <t>845174691</t>
  </si>
  <si>
    <t>28</t>
  </si>
  <si>
    <t>725290000</t>
  </si>
  <si>
    <t xml:space="preserve">605  zásobník toaletních papírů- bílý plast, prům. 250 mm</t>
  </si>
  <si>
    <t>-2020582050</t>
  </si>
  <si>
    <t>29</t>
  </si>
  <si>
    <t>7252916313</t>
  </si>
  <si>
    <t xml:space="preserve">606a   polička na stěně-tvrzené sklo 400/150/6 mm</t>
  </si>
  <si>
    <t>-1488603556</t>
  </si>
  <si>
    <t>30</t>
  </si>
  <si>
    <t>7252916312</t>
  </si>
  <si>
    <t xml:space="preserve">606     zrcadlo lepené na obklad fazetované 800/600mm</t>
  </si>
  <si>
    <t>422608474</t>
  </si>
  <si>
    <t>31</t>
  </si>
  <si>
    <t>7252916315</t>
  </si>
  <si>
    <t xml:space="preserve">607   koš na papír ručníky, drátěný, zavěšený  15 litrů</t>
  </si>
  <si>
    <t>934225477</t>
  </si>
  <si>
    <t>32</t>
  </si>
  <si>
    <t>7252916212</t>
  </si>
  <si>
    <t xml:space="preserve">608     nerez - dvojháček </t>
  </si>
  <si>
    <t>-1105569542</t>
  </si>
  <si>
    <t>33</t>
  </si>
  <si>
    <t>7252916</t>
  </si>
  <si>
    <t xml:space="preserve">609     nástěnný koš na hyg. potřeby, nerez s poklopem,  4,5litrů</t>
  </si>
  <si>
    <t>-3597425</t>
  </si>
  <si>
    <t>34</t>
  </si>
  <si>
    <t>725291314</t>
  </si>
  <si>
    <t>610 kovová tyč na sušení prům. 50mm, dl. 1400 mm</t>
  </si>
  <si>
    <t>-1884674594</t>
  </si>
  <si>
    <t>35</t>
  </si>
  <si>
    <t>72529164</t>
  </si>
  <si>
    <t xml:space="preserve">611   kancelářský koš  na papír -16 litrů, plast</t>
  </si>
  <si>
    <t>-757139209</t>
  </si>
  <si>
    <t>36</t>
  </si>
  <si>
    <t>7252916410</t>
  </si>
  <si>
    <t xml:space="preserve">612   koš na odpadky  plast, 14 litrů </t>
  </si>
  <si>
    <t>494605983</t>
  </si>
  <si>
    <t>37</t>
  </si>
  <si>
    <t>7252916310</t>
  </si>
  <si>
    <t xml:space="preserve">617drátěný systém- závěsný - nerez  490/390/1470</t>
  </si>
  <si>
    <t>-1233320678</t>
  </si>
  <si>
    <t>38</t>
  </si>
  <si>
    <t>7252916213</t>
  </si>
  <si>
    <t>618 drátěný regál š. 600mm, 5 polic, pojízdný</t>
  </si>
  <si>
    <t>165203083</t>
  </si>
  <si>
    <t>39</t>
  </si>
  <si>
    <t>7252916214</t>
  </si>
  <si>
    <t>619 skříň- lékárna, dvoukřídlová, 8 polic, vč. zabudovaného trezoru 900/600/1970 mm</t>
  </si>
  <si>
    <t>-1001076719</t>
  </si>
  <si>
    <t>147</t>
  </si>
  <si>
    <t>Informační a orientační systém</t>
  </si>
  <si>
    <t>40</t>
  </si>
  <si>
    <t>1471</t>
  </si>
  <si>
    <t xml:space="preserve">801 číselný štítek na dveře AL,  50*30mm</t>
  </si>
  <si>
    <t>kus</t>
  </si>
  <si>
    <t>-73568252</t>
  </si>
  <si>
    <t>41</t>
  </si>
  <si>
    <t>1472</t>
  </si>
  <si>
    <t xml:space="preserve">802   štítek s označením místnosti  155/120 mm AL, krycí folie</t>
  </si>
  <si>
    <t>1360649778</t>
  </si>
  <si>
    <t>42</t>
  </si>
  <si>
    <t>1473</t>
  </si>
  <si>
    <t xml:space="preserve">803   korková nástěnka900/1400 mm</t>
  </si>
  <si>
    <t>-528937598</t>
  </si>
  <si>
    <t>43</t>
  </si>
  <si>
    <t>1474</t>
  </si>
  <si>
    <t xml:space="preserve">804   rámeček na pož. řád a evakuační plán A4 - AL</t>
  </si>
  <si>
    <t>-2037441259</t>
  </si>
  <si>
    <t>44</t>
  </si>
  <si>
    <t>1475</t>
  </si>
  <si>
    <t xml:space="preserve">805  bezpečnostní opatření: směr úniku - šipka</t>
  </si>
  <si>
    <t>63146045</t>
  </si>
  <si>
    <t>45</t>
  </si>
  <si>
    <t>1477</t>
  </si>
  <si>
    <t xml:space="preserve">806  informační tabulka -"hlavní uzávěr vody" </t>
  </si>
  <si>
    <t>682504407</t>
  </si>
  <si>
    <t>46</t>
  </si>
  <si>
    <t>1479</t>
  </si>
  <si>
    <t xml:space="preserve">807  informační tabulka " Elektrorozvaděč   " </t>
  </si>
  <si>
    <t>-111560447</t>
  </si>
  <si>
    <t>47</t>
  </si>
  <si>
    <t>1478</t>
  </si>
  <si>
    <t xml:space="preserve">808  informační tabulka " strojovna vytápění    " </t>
  </si>
  <si>
    <t>-1706810055</t>
  </si>
  <si>
    <t>48</t>
  </si>
  <si>
    <t>14791</t>
  </si>
  <si>
    <t xml:space="preserve">809  informační tabulka " úpravna vody    " </t>
  </si>
  <si>
    <t>-1963635279</t>
  </si>
  <si>
    <t>49</t>
  </si>
  <si>
    <t>14792</t>
  </si>
  <si>
    <t xml:space="preserve">810  informační tabulka " Vypinač central stop   " </t>
  </si>
  <si>
    <t>611466267</t>
  </si>
  <si>
    <t>50</t>
  </si>
  <si>
    <t>14793</t>
  </si>
  <si>
    <t xml:space="preserve">811  informační tabulka " Vypinač total  stop   " </t>
  </si>
  <si>
    <t>1182668513</t>
  </si>
  <si>
    <t>51</t>
  </si>
  <si>
    <t>14796</t>
  </si>
  <si>
    <t xml:space="preserve">812  informační tabulka "požární čerpadlo "</t>
  </si>
  <si>
    <t>-2027956450</t>
  </si>
  <si>
    <t>52</t>
  </si>
  <si>
    <t>14795</t>
  </si>
  <si>
    <t xml:space="preserve">813  informační tabulka " Vnitřní odběr. místo požární vody    " </t>
  </si>
  <si>
    <t>-521739706</t>
  </si>
  <si>
    <t>53</t>
  </si>
  <si>
    <t>147960</t>
  </si>
  <si>
    <t xml:space="preserve">814  informační tabulka "náhradní zdroj el. energie "</t>
  </si>
  <si>
    <t>-1473445565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</si>
</sst>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SO11INTRIER25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SO 11 INTERIER čp. 25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37.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'SO11INTRIER25 - SO 11 INT...'!J28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'SO11INTRIER25 - SO 11 INT...'!P116</f>
        <v>0</v>
      </c>
      <c r="AV95" s="124">
        <f>'SO11INTRIER25 - SO 11 INT...'!J31</f>
        <v>0</v>
      </c>
      <c r="AW95" s="124">
        <f>'SO11INTRIER25 - SO 11 INT...'!J32</f>
        <v>0</v>
      </c>
      <c r="AX95" s="124">
        <f>'SO11INTRIER25 - SO 11 INT...'!J33</f>
        <v>0</v>
      </c>
      <c r="AY95" s="124">
        <f>'SO11INTRIER25 - SO 11 INT...'!J34</f>
        <v>0</v>
      </c>
      <c r="AZ95" s="124">
        <f>'SO11INTRIER25 - SO 11 INT...'!F31</f>
        <v>0</v>
      </c>
      <c r="BA95" s="124">
        <f>'SO11INTRIER25 - SO 11 INT...'!F32</f>
        <v>0</v>
      </c>
      <c r="BB95" s="124">
        <f>'SO11INTRIER25 - SO 11 INT...'!F33</f>
        <v>0</v>
      </c>
      <c r="BC95" s="124">
        <f>'SO11INTRIER25 - SO 11 INT...'!F34</f>
        <v>0</v>
      </c>
      <c r="BD95" s="126">
        <f>'SO11INTRIER25 - SO 11 INT...'!F35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8vLSpYQ0/ELf0QfhWO57iClOskpa8jMbc1p+UGG60OcMwvE2A7e0rYaj0vMkAqY+AnGQDOlJ68WyKWcSROq7cA==" hashValue="StZdY4B9OBLLluoDSgadNqOpEwJVkznlXQeI14mpnCGtnP0AviA01eVUX1rih+nIho67By34RF2hmNE89OcSb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11INTRIER25 - SO 11 IN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29. 10. 2020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ROUND((SUM(BE116:BE173)),  2)</f>
        <v>0</v>
      </c>
      <c r="G31" s="35"/>
      <c r="H31" s="35"/>
      <c r="I31" s="146">
        <v>0.20999999999999999</v>
      </c>
      <c r="J31" s="145">
        <f>ROUND(((SUM(BE116:BE173))*I31),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ROUND((SUM(BF116:BF173)),  2)</f>
        <v>0</v>
      </c>
      <c r="G32" s="35"/>
      <c r="H32" s="35"/>
      <c r="I32" s="146">
        <v>0.14999999999999999</v>
      </c>
      <c r="J32" s="145">
        <f>ROUND(((SUM(BF116:BF173))*I32),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ROUND((SUM(BG116:BG173)),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ROUND((SUM(BH116:BH173)),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ROUND((SUM(BI116:BI173)),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SO 11 INTERIER čp. 25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29. 10. 2020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J117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J118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J142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90</v>
      </c>
      <c r="E98" s="178"/>
      <c r="F98" s="178"/>
      <c r="G98" s="178"/>
      <c r="H98" s="178"/>
      <c r="I98" s="178"/>
      <c r="J98" s="179">
        <f>J159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91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E7</f>
        <v>SO 11 INTERIER čp. 25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F10</f>
        <v xml:space="preserve"> </v>
      </c>
      <c r="G110" s="37"/>
      <c r="H110" s="37"/>
      <c r="I110" s="29" t="s">
        <v>22</v>
      </c>
      <c r="J110" s="76" t="str">
        <f>IF(J10="","",J10)</f>
        <v>29. 10. 2020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E13</f>
        <v xml:space="preserve"> </v>
      </c>
      <c r="G112" s="37"/>
      <c r="H112" s="37"/>
      <c r="I112" s="29" t="s">
        <v>29</v>
      </c>
      <c r="J112" s="33" t="str">
        <f>E19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IF(E16="","",E16)</f>
        <v>Vyplň údaj</v>
      </c>
      <c r="G113" s="37"/>
      <c r="H113" s="37"/>
      <c r="I113" s="29" t="s">
        <v>31</v>
      </c>
      <c r="J113" s="33" t="str">
        <f>E22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1"/>
      <c r="B115" s="182"/>
      <c r="C115" s="183" t="s">
        <v>92</v>
      </c>
      <c r="D115" s="184" t="s">
        <v>58</v>
      </c>
      <c r="E115" s="184" t="s">
        <v>54</v>
      </c>
      <c r="F115" s="184" t="s">
        <v>55</v>
      </c>
      <c r="G115" s="184" t="s">
        <v>93</v>
      </c>
      <c r="H115" s="184" t="s">
        <v>94</v>
      </c>
      <c r="I115" s="184" t="s">
        <v>95</v>
      </c>
      <c r="J115" s="185" t="s">
        <v>84</v>
      </c>
      <c r="K115" s="186" t="s">
        <v>96</v>
      </c>
      <c r="L115" s="187"/>
      <c r="M115" s="97" t="s">
        <v>1</v>
      </c>
      <c r="N115" s="98" t="s">
        <v>37</v>
      </c>
      <c r="O115" s="98" t="s">
        <v>97</v>
      </c>
      <c r="P115" s="98" t="s">
        <v>98</v>
      </c>
      <c r="Q115" s="98" t="s">
        <v>99</v>
      </c>
      <c r="R115" s="98" t="s">
        <v>100</v>
      </c>
      <c r="S115" s="98" t="s">
        <v>101</v>
      </c>
      <c r="T115" s="99" t="s">
        <v>102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35"/>
      <c r="B116" s="36"/>
      <c r="C116" s="104" t="s">
        <v>103</v>
      </c>
      <c r="D116" s="37"/>
      <c r="E116" s="37"/>
      <c r="F116" s="37"/>
      <c r="G116" s="37"/>
      <c r="H116" s="37"/>
      <c r="I116" s="37"/>
      <c r="J116" s="188">
        <f>BK116</f>
        <v>0</v>
      </c>
      <c r="K116" s="37"/>
      <c r="L116" s="41"/>
      <c r="M116" s="100"/>
      <c r="N116" s="189"/>
      <c r="O116" s="101"/>
      <c r="P116" s="190">
        <f>P117</f>
        <v>0</v>
      </c>
      <c r="Q116" s="101"/>
      <c r="R116" s="190">
        <f>R117</f>
        <v>0.049079999999999985</v>
      </c>
      <c r="S116" s="101"/>
      <c r="T116" s="191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86</v>
      </c>
      <c r="BK116" s="192">
        <f>BK117</f>
        <v>0</v>
      </c>
    </row>
    <row r="117" s="12" customFormat="1" ht="25.92" customHeight="1">
      <c r="A117" s="12"/>
      <c r="B117" s="193"/>
      <c r="C117" s="194"/>
      <c r="D117" s="195" t="s">
        <v>72</v>
      </c>
      <c r="E117" s="196" t="s">
        <v>104</v>
      </c>
      <c r="F117" s="196" t="s">
        <v>105</v>
      </c>
      <c r="G117" s="194"/>
      <c r="H117" s="194"/>
      <c r="I117" s="197"/>
      <c r="J117" s="198">
        <f>BK117</f>
        <v>0</v>
      </c>
      <c r="K117" s="194"/>
      <c r="L117" s="199"/>
      <c r="M117" s="200"/>
      <c r="N117" s="201"/>
      <c r="O117" s="201"/>
      <c r="P117" s="202">
        <f>P118+P159</f>
        <v>0</v>
      </c>
      <c r="Q117" s="201"/>
      <c r="R117" s="202">
        <f>R118+R159</f>
        <v>0.049079999999999985</v>
      </c>
      <c r="S117" s="201"/>
      <c r="T117" s="203">
        <f>T118+T159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80</v>
      </c>
      <c r="AT117" s="205" t="s">
        <v>72</v>
      </c>
      <c r="AU117" s="205" t="s">
        <v>73</v>
      </c>
      <c r="AY117" s="204" t="s">
        <v>106</v>
      </c>
      <c r="BK117" s="206">
        <f>BK118+BK159</f>
        <v>0</v>
      </c>
    </row>
    <row r="118" s="12" customFormat="1" ht="22.8" customHeight="1">
      <c r="A118" s="12"/>
      <c r="B118" s="193"/>
      <c r="C118" s="194"/>
      <c r="D118" s="195" t="s">
        <v>72</v>
      </c>
      <c r="E118" s="207" t="s">
        <v>107</v>
      </c>
      <c r="F118" s="207" t="s">
        <v>108</v>
      </c>
      <c r="G118" s="194"/>
      <c r="H118" s="194"/>
      <c r="I118" s="197"/>
      <c r="J118" s="208">
        <f>BK118</f>
        <v>0</v>
      </c>
      <c r="K118" s="194"/>
      <c r="L118" s="199"/>
      <c r="M118" s="200"/>
      <c r="N118" s="201"/>
      <c r="O118" s="201"/>
      <c r="P118" s="202">
        <f>P119+SUM(P120:P142)</f>
        <v>0</v>
      </c>
      <c r="Q118" s="201"/>
      <c r="R118" s="202">
        <f>R119+SUM(R120:R142)</f>
        <v>0.049079999999999985</v>
      </c>
      <c r="S118" s="201"/>
      <c r="T118" s="203">
        <f>T119+SUM(T120:T142)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80</v>
      </c>
      <c r="AT118" s="205" t="s">
        <v>72</v>
      </c>
      <c r="AU118" s="205" t="s">
        <v>78</v>
      </c>
      <c r="AY118" s="204" t="s">
        <v>106</v>
      </c>
      <c r="BK118" s="206">
        <f>BK119+SUM(BK120:BK142)</f>
        <v>0</v>
      </c>
    </row>
    <row r="119" s="2" customFormat="1" ht="21.75" customHeight="1">
      <c r="A119" s="35"/>
      <c r="B119" s="36"/>
      <c r="C119" s="209" t="s">
        <v>78</v>
      </c>
      <c r="D119" s="209" t="s">
        <v>109</v>
      </c>
      <c r="E119" s="210" t="s">
        <v>110</v>
      </c>
      <c r="F119" s="211" t="s">
        <v>111</v>
      </c>
      <c r="G119" s="212" t="s">
        <v>112</v>
      </c>
      <c r="H119" s="213">
        <v>1</v>
      </c>
      <c r="I119" s="214"/>
      <c r="J119" s="215">
        <f>ROUND(I119*H119,2)</f>
        <v>0</v>
      </c>
      <c r="K119" s="216"/>
      <c r="L119" s="41"/>
      <c r="M119" s="217" t="s">
        <v>1</v>
      </c>
      <c r="N119" s="218" t="s">
        <v>38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113</v>
      </c>
      <c r="AT119" s="221" t="s">
        <v>109</v>
      </c>
      <c r="AU119" s="221" t="s">
        <v>80</v>
      </c>
      <c r="AY119" s="14" t="s">
        <v>106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78</v>
      </c>
      <c r="BK119" s="222">
        <f>ROUND(I119*H119,2)</f>
        <v>0</v>
      </c>
      <c r="BL119" s="14" t="s">
        <v>113</v>
      </c>
      <c r="BM119" s="221" t="s">
        <v>114</v>
      </c>
    </row>
    <row r="120" s="2" customFormat="1" ht="16.5" customHeight="1">
      <c r="A120" s="35"/>
      <c r="B120" s="36"/>
      <c r="C120" s="209" t="s">
        <v>80</v>
      </c>
      <c r="D120" s="209" t="s">
        <v>109</v>
      </c>
      <c r="E120" s="210" t="s">
        <v>115</v>
      </c>
      <c r="F120" s="211" t="s">
        <v>116</v>
      </c>
      <c r="G120" s="212" t="s">
        <v>112</v>
      </c>
      <c r="H120" s="213">
        <v>2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38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113</v>
      </c>
      <c r="AT120" s="221" t="s">
        <v>109</v>
      </c>
      <c r="AU120" s="221" t="s">
        <v>80</v>
      </c>
      <c r="AY120" s="14" t="s">
        <v>106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78</v>
      </c>
      <c r="BK120" s="222">
        <f>ROUND(I120*H120,2)</f>
        <v>0</v>
      </c>
      <c r="BL120" s="14" t="s">
        <v>113</v>
      </c>
      <c r="BM120" s="221" t="s">
        <v>117</v>
      </c>
    </row>
    <row r="121" s="2" customFormat="1" ht="21.75" customHeight="1">
      <c r="A121" s="35"/>
      <c r="B121" s="36"/>
      <c r="C121" s="209" t="s">
        <v>118</v>
      </c>
      <c r="D121" s="209" t="s">
        <v>109</v>
      </c>
      <c r="E121" s="210" t="s">
        <v>119</v>
      </c>
      <c r="F121" s="211" t="s">
        <v>120</v>
      </c>
      <c r="G121" s="212" t="s">
        <v>112</v>
      </c>
      <c r="H121" s="213">
        <v>1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38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113</v>
      </c>
      <c r="AT121" s="221" t="s">
        <v>109</v>
      </c>
      <c r="AU121" s="221" t="s">
        <v>80</v>
      </c>
      <c r="AY121" s="14" t="s">
        <v>106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78</v>
      </c>
      <c r="BK121" s="222">
        <f>ROUND(I121*H121,2)</f>
        <v>0</v>
      </c>
      <c r="BL121" s="14" t="s">
        <v>113</v>
      </c>
      <c r="BM121" s="221" t="s">
        <v>121</v>
      </c>
    </row>
    <row r="122" s="2" customFormat="1" ht="21.75" customHeight="1">
      <c r="A122" s="35"/>
      <c r="B122" s="36"/>
      <c r="C122" s="209" t="s">
        <v>122</v>
      </c>
      <c r="D122" s="209" t="s">
        <v>109</v>
      </c>
      <c r="E122" s="210" t="s">
        <v>123</v>
      </c>
      <c r="F122" s="211" t="s">
        <v>124</v>
      </c>
      <c r="G122" s="212" t="s">
        <v>112</v>
      </c>
      <c r="H122" s="213">
        <v>6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38</v>
      </c>
      <c r="O122" s="88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113</v>
      </c>
      <c r="AT122" s="221" t="s">
        <v>109</v>
      </c>
      <c r="AU122" s="221" t="s">
        <v>80</v>
      </c>
      <c r="AY122" s="14" t="s">
        <v>106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78</v>
      </c>
      <c r="BK122" s="222">
        <f>ROUND(I122*H122,2)</f>
        <v>0</v>
      </c>
      <c r="BL122" s="14" t="s">
        <v>113</v>
      </c>
      <c r="BM122" s="221" t="s">
        <v>125</v>
      </c>
    </row>
    <row r="123" s="2" customFormat="1" ht="21.75" customHeight="1">
      <c r="A123" s="35"/>
      <c r="B123" s="36"/>
      <c r="C123" s="209" t="s">
        <v>126</v>
      </c>
      <c r="D123" s="209" t="s">
        <v>109</v>
      </c>
      <c r="E123" s="210" t="s">
        <v>127</v>
      </c>
      <c r="F123" s="211" t="s">
        <v>128</v>
      </c>
      <c r="G123" s="212" t="s">
        <v>112</v>
      </c>
      <c r="H123" s="213">
        <v>12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38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113</v>
      </c>
      <c r="AT123" s="221" t="s">
        <v>109</v>
      </c>
      <c r="AU123" s="221" t="s">
        <v>80</v>
      </c>
      <c r="AY123" s="14" t="s">
        <v>106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78</v>
      </c>
      <c r="BK123" s="222">
        <f>ROUND(I123*H123,2)</f>
        <v>0</v>
      </c>
      <c r="BL123" s="14" t="s">
        <v>113</v>
      </c>
      <c r="BM123" s="221" t="s">
        <v>129</v>
      </c>
    </row>
    <row r="124" s="2" customFormat="1" ht="16.5" customHeight="1">
      <c r="A124" s="35"/>
      <c r="B124" s="36"/>
      <c r="C124" s="209" t="s">
        <v>130</v>
      </c>
      <c r="D124" s="209" t="s">
        <v>109</v>
      </c>
      <c r="E124" s="210" t="s">
        <v>107</v>
      </c>
      <c r="F124" s="211" t="s">
        <v>131</v>
      </c>
      <c r="G124" s="212" t="s">
        <v>112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38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113</v>
      </c>
      <c r="AT124" s="221" t="s">
        <v>109</v>
      </c>
      <c r="AU124" s="221" t="s">
        <v>80</v>
      </c>
      <c r="AY124" s="14" t="s">
        <v>106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78</v>
      </c>
      <c r="BK124" s="222">
        <f>ROUND(I124*H124,2)</f>
        <v>0</v>
      </c>
      <c r="BL124" s="14" t="s">
        <v>113</v>
      </c>
      <c r="BM124" s="221" t="s">
        <v>132</v>
      </c>
    </row>
    <row r="125" s="2" customFormat="1" ht="16.5" customHeight="1">
      <c r="A125" s="35"/>
      <c r="B125" s="36"/>
      <c r="C125" s="209" t="s">
        <v>133</v>
      </c>
      <c r="D125" s="209" t="s">
        <v>109</v>
      </c>
      <c r="E125" s="210" t="s">
        <v>134</v>
      </c>
      <c r="F125" s="211" t="s">
        <v>135</v>
      </c>
      <c r="G125" s="212" t="s">
        <v>112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113</v>
      </c>
      <c r="AT125" s="221" t="s">
        <v>109</v>
      </c>
      <c r="AU125" s="221" t="s">
        <v>80</v>
      </c>
      <c r="AY125" s="14" t="s">
        <v>106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78</v>
      </c>
      <c r="BK125" s="222">
        <f>ROUND(I125*H125,2)</f>
        <v>0</v>
      </c>
      <c r="BL125" s="14" t="s">
        <v>113</v>
      </c>
      <c r="BM125" s="221" t="s">
        <v>136</v>
      </c>
    </row>
    <row r="126" s="2" customFormat="1" ht="16.5" customHeight="1">
      <c r="A126" s="35"/>
      <c r="B126" s="36"/>
      <c r="C126" s="209" t="s">
        <v>137</v>
      </c>
      <c r="D126" s="209" t="s">
        <v>109</v>
      </c>
      <c r="E126" s="210" t="s">
        <v>138</v>
      </c>
      <c r="F126" s="211" t="s">
        <v>139</v>
      </c>
      <c r="G126" s="212" t="s">
        <v>112</v>
      </c>
      <c r="H126" s="213">
        <v>2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38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113</v>
      </c>
      <c r="AT126" s="221" t="s">
        <v>109</v>
      </c>
      <c r="AU126" s="221" t="s">
        <v>80</v>
      </c>
      <c r="AY126" s="14" t="s">
        <v>106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78</v>
      </c>
      <c r="BK126" s="222">
        <f>ROUND(I126*H126,2)</f>
        <v>0</v>
      </c>
      <c r="BL126" s="14" t="s">
        <v>113</v>
      </c>
      <c r="BM126" s="221" t="s">
        <v>140</v>
      </c>
    </row>
    <row r="127" s="2" customFormat="1" ht="21.75" customHeight="1">
      <c r="A127" s="35"/>
      <c r="B127" s="36"/>
      <c r="C127" s="209" t="s">
        <v>141</v>
      </c>
      <c r="D127" s="209" t="s">
        <v>109</v>
      </c>
      <c r="E127" s="210" t="s">
        <v>142</v>
      </c>
      <c r="F127" s="211" t="s">
        <v>143</v>
      </c>
      <c r="G127" s="212" t="s">
        <v>112</v>
      </c>
      <c r="H127" s="213">
        <v>3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38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113</v>
      </c>
      <c r="AT127" s="221" t="s">
        <v>109</v>
      </c>
      <c r="AU127" s="221" t="s">
        <v>80</v>
      </c>
      <c r="AY127" s="14" t="s">
        <v>106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78</v>
      </c>
      <c r="BK127" s="222">
        <f>ROUND(I127*H127,2)</f>
        <v>0</v>
      </c>
      <c r="BL127" s="14" t="s">
        <v>113</v>
      </c>
      <c r="BM127" s="221" t="s">
        <v>144</v>
      </c>
    </row>
    <row r="128" s="2" customFormat="1" ht="16.5" customHeight="1">
      <c r="A128" s="35"/>
      <c r="B128" s="36"/>
      <c r="C128" s="209" t="s">
        <v>145</v>
      </c>
      <c r="D128" s="209" t="s">
        <v>109</v>
      </c>
      <c r="E128" s="210" t="s">
        <v>146</v>
      </c>
      <c r="F128" s="211" t="s">
        <v>147</v>
      </c>
      <c r="G128" s="212" t="s">
        <v>112</v>
      </c>
      <c r="H128" s="213">
        <v>11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38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113</v>
      </c>
      <c r="AT128" s="221" t="s">
        <v>109</v>
      </c>
      <c r="AU128" s="221" t="s">
        <v>80</v>
      </c>
      <c r="AY128" s="14" t="s">
        <v>106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78</v>
      </c>
      <c r="BK128" s="222">
        <f>ROUND(I128*H128,2)</f>
        <v>0</v>
      </c>
      <c r="BL128" s="14" t="s">
        <v>113</v>
      </c>
      <c r="BM128" s="221" t="s">
        <v>148</v>
      </c>
    </row>
    <row r="129" s="2" customFormat="1" ht="21.75" customHeight="1">
      <c r="A129" s="35"/>
      <c r="B129" s="36"/>
      <c r="C129" s="209" t="s">
        <v>149</v>
      </c>
      <c r="D129" s="209" t="s">
        <v>109</v>
      </c>
      <c r="E129" s="210" t="s">
        <v>150</v>
      </c>
      <c r="F129" s="211" t="s">
        <v>151</v>
      </c>
      <c r="G129" s="212" t="s">
        <v>112</v>
      </c>
      <c r="H129" s="213">
        <v>1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38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113</v>
      </c>
      <c r="AT129" s="221" t="s">
        <v>109</v>
      </c>
      <c r="AU129" s="221" t="s">
        <v>80</v>
      </c>
      <c r="AY129" s="14" t="s">
        <v>106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78</v>
      </c>
      <c r="BK129" s="222">
        <f>ROUND(I129*H129,2)</f>
        <v>0</v>
      </c>
      <c r="BL129" s="14" t="s">
        <v>113</v>
      </c>
      <c r="BM129" s="221" t="s">
        <v>152</v>
      </c>
    </row>
    <row r="130" s="2" customFormat="1" ht="21.75" customHeight="1">
      <c r="A130" s="35"/>
      <c r="B130" s="36"/>
      <c r="C130" s="209" t="s">
        <v>153</v>
      </c>
      <c r="D130" s="209" t="s">
        <v>109</v>
      </c>
      <c r="E130" s="210" t="s">
        <v>154</v>
      </c>
      <c r="F130" s="211" t="s">
        <v>155</v>
      </c>
      <c r="G130" s="212" t="s">
        <v>112</v>
      </c>
      <c r="H130" s="213">
        <v>1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38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113</v>
      </c>
      <c r="AT130" s="221" t="s">
        <v>109</v>
      </c>
      <c r="AU130" s="221" t="s">
        <v>80</v>
      </c>
      <c r="AY130" s="14" t="s">
        <v>106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78</v>
      </c>
      <c r="BK130" s="222">
        <f>ROUND(I130*H130,2)</f>
        <v>0</v>
      </c>
      <c r="BL130" s="14" t="s">
        <v>113</v>
      </c>
      <c r="BM130" s="221" t="s">
        <v>156</v>
      </c>
    </row>
    <row r="131" s="2" customFormat="1" ht="21.75" customHeight="1">
      <c r="A131" s="35"/>
      <c r="B131" s="36"/>
      <c r="C131" s="209" t="s">
        <v>157</v>
      </c>
      <c r="D131" s="209" t="s">
        <v>109</v>
      </c>
      <c r="E131" s="210" t="s">
        <v>158</v>
      </c>
      <c r="F131" s="211" t="s">
        <v>159</v>
      </c>
      <c r="G131" s="212" t="s">
        <v>112</v>
      </c>
      <c r="H131" s="213">
        <v>3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38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113</v>
      </c>
      <c r="AT131" s="221" t="s">
        <v>109</v>
      </c>
      <c r="AU131" s="221" t="s">
        <v>80</v>
      </c>
      <c r="AY131" s="14" t="s">
        <v>106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78</v>
      </c>
      <c r="BK131" s="222">
        <f>ROUND(I131*H131,2)</f>
        <v>0</v>
      </c>
      <c r="BL131" s="14" t="s">
        <v>113</v>
      </c>
      <c r="BM131" s="221" t="s">
        <v>160</v>
      </c>
    </row>
    <row r="132" s="2" customFormat="1" ht="16.5" customHeight="1">
      <c r="A132" s="35"/>
      <c r="B132" s="36"/>
      <c r="C132" s="209" t="s">
        <v>161</v>
      </c>
      <c r="D132" s="209" t="s">
        <v>109</v>
      </c>
      <c r="E132" s="210" t="s">
        <v>162</v>
      </c>
      <c r="F132" s="211" t="s">
        <v>163</v>
      </c>
      <c r="G132" s="212" t="s">
        <v>112</v>
      </c>
      <c r="H132" s="213">
        <v>1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38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113</v>
      </c>
      <c r="AT132" s="221" t="s">
        <v>109</v>
      </c>
      <c r="AU132" s="221" t="s">
        <v>80</v>
      </c>
      <c r="AY132" s="14" t="s">
        <v>106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78</v>
      </c>
      <c r="BK132" s="222">
        <f>ROUND(I132*H132,2)</f>
        <v>0</v>
      </c>
      <c r="BL132" s="14" t="s">
        <v>113</v>
      </c>
      <c r="BM132" s="221" t="s">
        <v>164</v>
      </c>
    </row>
    <row r="133" s="2" customFormat="1" ht="33" customHeight="1">
      <c r="A133" s="35"/>
      <c r="B133" s="36"/>
      <c r="C133" s="209" t="s">
        <v>8</v>
      </c>
      <c r="D133" s="209" t="s">
        <v>109</v>
      </c>
      <c r="E133" s="210" t="s">
        <v>165</v>
      </c>
      <c r="F133" s="211" t="s">
        <v>166</v>
      </c>
      <c r="G133" s="212" t="s">
        <v>112</v>
      </c>
      <c r="H133" s="213">
        <v>6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38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113</v>
      </c>
      <c r="AT133" s="221" t="s">
        <v>109</v>
      </c>
      <c r="AU133" s="221" t="s">
        <v>80</v>
      </c>
      <c r="AY133" s="14" t="s">
        <v>106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78</v>
      </c>
      <c r="BK133" s="222">
        <f>ROUND(I133*H133,2)</f>
        <v>0</v>
      </c>
      <c r="BL133" s="14" t="s">
        <v>113</v>
      </c>
      <c r="BM133" s="221" t="s">
        <v>167</v>
      </c>
    </row>
    <row r="134" s="2" customFormat="1" ht="33" customHeight="1">
      <c r="A134" s="35"/>
      <c r="B134" s="36"/>
      <c r="C134" s="209" t="s">
        <v>113</v>
      </c>
      <c r="D134" s="209" t="s">
        <v>109</v>
      </c>
      <c r="E134" s="210" t="s">
        <v>168</v>
      </c>
      <c r="F134" s="211" t="s">
        <v>169</v>
      </c>
      <c r="G134" s="212" t="s">
        <v>112</v>
      </c>
      <c r="H134" s="213">
        <v>5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38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113</v>
      </c>
      <c r="AT134" s="221" t="s">
        <v>109</v>
      </c>
      <c r="AU134" s="221" t="s">
        <v>80</v>
      </c>
      <c r="AY134" s="14" t="s">
        <v>106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78</v>
      </c>
      <c r="BK134" s="222">
        <f>ROUND(I134*H134,2)</f>
        <v>0</v>
      </c>
      <c r="BL134" s="14" t="s">
        <v>113</v>
      </c>
      <c r="BM134" s="221" t="s">
        <v>170</v>
      </c>
    </row>
    <row r="135" s="2" customFormat="1" ht="21.75" customHeight="1">
      <c r="A135" s="35"/>
      <c r="B135" s="36"/>
      <c r="C135" s="209" t="s">
        <v>171</v>
      </c>
      <c r="D135" s="209" t="s">
        <v>109</v>
      </c>
      <c r="E135" s="210" t="s">
        <v>172</v>
      </c>
      <c r="F135" s="211" t="s">
        <v>173</v>
      </c>
      <c r="G135" s="212" t="s">
        <v>112</v>
      </c>
      <c r="H135" s="213">
        <v>2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38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113</v>
      </c>
      <c r="AT135" s="221" t="s">
        <v>109</v>
      </c>
      <c r="AU135" s="221" t="s">
        <v>80</v>
      </c>
      <c r="AY135" s="14" t="s">
        <v>106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78</v>
      </c>
      <c r="BK135" s="222">
        <f>ROUND(I135*H135,2)</f>
        <v>0</v>
      </c>
      <c r="BL135" s="14" t="s">
        <v>113</v>
      </c>
      <c r="BM135" s="221" t="s">
        <v>174</v>
      </c>
    </row>
    <row r="136" s="2" customFormat="1" ht="21.75" customHeight="1">
      <c r="A136" s="35"/>
      <c r="B136" s="36"/>
      <c r="C136" s="209" t="s">
        <v>175</v>
      </c>
      <c r="D136" s="209" t="s">
        <v>109</v>
      </c>
      <c r="E136" s="210" t="s">
        <v>176</v>
      </c>
      <c r="F136" s="211" t="s">
        <v>177</v>
      </c>
      <c r="G136" s="212" t="s">
        <v>112</v>
      </c>
      <c r="H136" s="213">
        <v>2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38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113</v>
      </c>
      <c r="AT136" s="221" t="s">
        <v>109</v>
      </c>
      <c r="AU136" s="221" t="s">
        <v>80</v>
      </c>
      <c r="AY136" s="14" t="s">
        <v>106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78</v>
      </c>
      <c r="BK136" s="222">
        <f>ROUND(I136*H136,2)</f>
        <v>0</v>
      </c>
      <c r="BL136" s="14" t="s">
        <v>113</v>
      </c>
      <c r="BM136" s="221" t="s">
        <v>178</v>
      </c>
    </row>
    <row r="137" s="2" customFormat="1" ht="21.75" customHeight="1">
      <c r="A137" s="35"/>
      <c r="B137" s="36"/>
      <c r="C137" s="209" t="s">
        <v>179</v>
      </c>
      <c r="D137" s="209" t="s">
        <v>109</v>
      </c>
      <c r="E137" s="210" t="s">
        <v>180</v>
      </c>
      <c r="F137" s="211" t="s">
        <v>181</v>
      </c>
      <c r="G137" s="212" t="s">
        <v>112</v>
      </c>
      <c r="H137" s="213">
        <v>1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38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113</v>
      </c>
      <c r="AT137" s="221" t="s">
        <v>109</v>
      </c>
      <c r="AU137" s="221" t="s">
        <v>80</v>
      </c>
      <c r="AY137" s="14" t="s">
        <v>106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78</v>
      </c>
      <c r="BK137" s="222">
        <f>ROUND(I137*H137,2)</f>
        <v>0</v>
      </c>
      <c r="BL137" s="14" t="s">
        <v>113</v>
      </c>
      <c r="BM137" s="221" t="s">
        <v>182</v>
      </c>
    </row>
    <row r="138" s="2" customFormat="1" ht="21.75" customHeight="1">
      <c r="A138" s="35"/>
      <c r="B138" s="36"/>
      <c r="C138" s="209" t="s">
        <v>183</v>
      </c>
      <c r="D138" s="209" t="s">
        <v>109</v>
      </c>
      <c r="E138" s="210" t="s">
        <v>184</v>
      </c>
      <c r="F138" s="211" t="s">
        <v>185</v>
      </c>
      <c r="G138" s="212" t="s">
        <v>112</v>
      </c>
      <c r="H138" s="213">
        <v>1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38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113</v>
      </c>
      <c r="AT138" s="221" t="s">
        <v>109</v>
      </c>
      <c r="AU138" s="221" t="s">
        <v>80</v>
      </c>
      <c r="AY138" s="14" t="s">
        <v>106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78</v>
      </c>
      <c r="BK138" s="222">
        <f>ROUND(I138*H138,2)</f>
        <v>0</v>
      </c>
      <c r="BL138" s="14" t="s">
        <v>113</v>
      </c>
      <c r="BM138" s="221" t="s">
        <v>186</v>
      </c>
    </row>
    <row r="139" s="2" customFormat="1" ht="21.75" customHeight="1">
      <c r="A139" s="35"/>
      <c r="B139" s="36"/>
      <c r="C139" s="209" t="s">
        <v>7</v>
      </c>
      <c r="D139" s="209" t="s">
        <v>109</v>
      </c>
      <c r="E139" s="210" t="s">
        <v>187</v>
      </c>
      <c r="F139" s="211" t="s">
        <v>188</v>
      </c>
      <c r="G139" s="212" t="s">
        <v>112</v>
      </c>
      <c r="H139" s="213">
        <v>8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38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113</v>
      </c>
      <c r="AT139" s="221" t="s">
        <v>109</v>
      </c>
      <c r="AU139" s="221" t="s">
        <v>80</v>
      </c>
      <c r="AY139" s="14" t="s">
        <v>106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78</v>
      </c>
      <c r="BK139" s="222">
        <f>ROUND(I139*H139,2)</f>
        <v>0</v>
      </c>
      <c r="BL139" s="14" t="s">
        <v>113</v>
      </c>
      <c r="BM139" s="221" t="s">
        <v>189</v>
      </c>
    </row>
    <row r="140" s="2" customFormat="1" ht="21.75" customHeight="1">
      <c r="A140" s="35"/>
      <c r="B140" s="36"/>
      <c r="C140" s="209" t="s">
        <v>190</v>
      </c>
      <c r="D140" s="209" t="s">
        <v>109</v>
      </c>
      <c r="E140" s="210" t="s">
        <v>191</v>
      </c>
      <c r="F140" s="211" t="s">
        <v>192</v>
      </c>
      <c r="G140" s="212" t="s">
        <v>112</v>
      </c>
      <c r="H140" s="213">
        <v>6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38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113</v>
      </c>
      <c r="AT140" s="221" t="s">
        <v>109</v>
      </c>
      <c r="AU140" s="221" t="s">
        <v>80</v>
      </c>
      <c r="AY140" s="14" t="s">
        <v>106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78</v>
      </c>
      <c r="BK140" s="222">
        <f>ROUND(I140*H140,2)</f>
        <v>0</v>
      </c>
      <c r="BL140" s="14" t="s">
        <v>113</v>
      </c>
      <c r="BM140" s="221" t="s">
        <v>193</v>
      </c>
    </row>
    <row r="141" s="2" customFormat="1" ht="21.75" customHeight="1">
      <c r="A141" s="35"/>
      <c r="B141" s="36"/>
      <c r="C141" s="209" t="s">
        <v>194</v>
      </c>
      <c r="D141" s="209" t="s">
        <v>109</v>
      </c>
      <c r="E141" s="210" t="s">
        <v>195</v>
      </c>
      <c r="F141" s="211" t="s">
        <v>196</v>
      </c>
      <c r="G141" s="212" t="s">
        <v>112</v>
      </c>
      <c r="H141" s="213">
        <v>2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38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113</v>
      </c>
      <c r="AT141" s="221" t="s">
        <v>109</v>
      </c>
      <c r="AU141" s="221" t="s">
        <v>80</v>
      </c>
      <c r="AY141" s="14" t="s">
        <v>106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78</v>
      </c>
      <c r="BK141" s="222">
        <f>ROUND(I141*H141,2)</f>
        <v>0</v>
      </c>
      <c r="BL141" s="14" t="s">
        <v>113</v>
      </c>
      <c r="BM141" s="221" t="s">
        <v>197</v>
      </c>
    </row>
    <row r="142" s="12" customFormat="1" ht="20.88" customHeight="1">
      <c r="A142" s="12"/>
      <c r="B142" s="193"/>
      <c r="C142" s="194"/>
      <c r="D142" s="195" t="s">
        <v>72</v>
      </c>
      <c r="E142" s="207" t="s">
        <v>198</v>
      </c>
      <c r="F142" s="207" t="s">
        <v>199</v>
      </c>
      <c r="G142" s="194"/>
      <c r="H142" s="194"/>
      <c r="I142" s="197"/>
      <c r="J142" s="208">
        <f>BK142</f>
        <v>0</v>
      </c>
      <c r="K142" s="194"/>
      <c r="L142" s="199"/>
      <c r="M142" s="200"/>
      <c r="N142" s="201"/>
      <c r="O142" s="201"/>
      <c r="P142" s="202">
        <f>SUM(P143:P158)</f>
        <v>0</v>
      </c>
      <c r="Q142" s="201"/>
      <c r="R142" s="202">
        <f>SUM(R143:R158)</f>
        <v>0.049079999999999985</v>
      </c>
      <c r="S142" s="201"/>
      <c r="T142" s="203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4" t="s">
        <v>80</v>
      </c>
      <c r="AT142" s="205" t="s">
        <v>72</v>
      </c>
      <c r="AU142" s="205" t="s">
        <v>80</v>
      </c>
      <c r="AY142" s="204" t="s">
        <v>106</v>
      </c>
      <c r="BK142" s="206">
        <f>SUM(BK143:BK158)</f>
        <v>0</v>
      </c>
    </row>
    <row r="143" s="2" customFormat="1" ht="16.5" customHeight="1">
      <c r="A143" s="35"/>
      <c r="B143" s="36"/>
      <c r="C143" s="209" t="s">
        <v>200</v>
      </c>
      <c r="D143" s="209" t="s">
        <v>109</v>
      </c>
      <c r="E143" s="210" t="s">
        <v>201</v>
      </c>
      <c r="F143" s="211" t="s">
        <v>202</v>
      </c>
      <c r="G143" s="212" t="s">
        <v>203</v>
      </c>
      <c r="H143" s="213">
        <v>13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38</v>
      </c>
      <c r="O143" s="88"/>
      <c r="P143" s="219">
        <f>O143*H143</f>
        <v>0</v>
      </c>
      <c r="Q143" s="219">
        <v>0.00051999999999999995</v>
      </c>
      <c r="R143" s="219">
        <f>Q143*H143</f>
        <v>0.0067599999999999995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113</v>
      </c>
      <c r="AT143" s="221" t="s">
        <v>109</v>
      </c>
      <c r="AU143" s="221" t="s">
        <v>118</v>
      </c>
      <c r="AY143" s="14" t="s">
        <v>106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78</v>
      </c>
      <c r="BK143" s="222">
        <f>ROUND(I143*H143,2)</f>
        <v>0</v>
      </c>
      <c r="BL143" s="14" t="s">
        <v>113</v>
      </c>
      <c r="BM143" s="221" t="s">
        <v>204</v>
      </c>
    </row>
    <row r="144" s="2" customFormat="1" ht="16.5" customHeight="1">
      <c r="A144" s="35"/>
      <c r="B144" s="36"/>
      <c r="C144" s="209" t="s">
        <v>205</v>
      </c>
      <c r="D144" s="209" t="s">
        <v>109</v>
      </c>
      <c r="E144" s="210" t="s">
        <v>206</v>
      </c>
      <c r="F144" s="211" t="s">
        <v>207</v>
      </c>
      <c r="G144" s="212" t="s">
        <v>203</v>
      </c>
      <c r="H144" s="213">
        <v>1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38</v>
      </c>
      <c r="O144" s="88"/>
      <c r="P144" s="219">
        <f>O144*H144</f>
        <v>0</v>
      </c>
      <c r="Q144" s="219">
        <v>0.00051999999999999995</v>
      </c>
      <c r="R144" s="219">
        <f>Q144*H144</f>
        <v>0.00051999999999999995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113</v>
      </c>
      <c r="AT144" s="221" t="s">
        <v>109</v>
      </c>
      <c r="AU144" s="221" t="s">
        <v>118</v>
      </c>
      <c r="AY144" s="14" t="s">
        <v>106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78</v>
      </c>
      <c r="BK144" s="222">
        <f>ROUND(I144*H144,2)</f>
        <v>0</v>
      </c>
      <c r="BL144" s="14" t="s">
        <v>113</v>
      </c>
      <c r="BM144" s="221" t="s">
        <v>208</v>
      </c>
    </row>
    <row r="145" s="2" customFormat="1" ht="16.5" customHeight="1">
      <c r="A145" s="35"/>
      <c r="B145" s="36"/>
      <c r="C145" s="209" t="s">
        <v>209</v>
      </c>
      <c r="D145" s="209" t="s">
        <v>109</v>
      </c>
      <c r="E145" s="210" t="s">
        <v>210</v>
      </c>
      <c r="F145" s="211" t="s">
        <v>211</v>
      </c>
      <c r="G145" s="212" t="s">
        <v>203</v>
      </c>
      <c r="H145" s="213">
        <v>3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38</v>
      </c>
      <c r="O145" s="88"/>
      <c r="P145" s="219">
        <f>O145*H145</f>
        <v>0</v>
      </c>
      <c r="Q145" s="219">
        <v>0.00051999999999999995</v>
      </c>
      <c r="R145" s="219">
        <f>Q145*H145</f>
        <v>0.0015599999999999998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113</v>
      </c>
      <c r="AT145" s="221" t="s">
        <v>109</v>
      </c>
      <c r="AU145" s="221" t="s">
        <v>118</v>
      </c>
      <c r="AY145" s="14" t="s">
        <v>106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78</v>
      </c>
      <c r="BK145" s="222">
        <f>ROUND(I145*H145,2)</f>
        <v>0</v>
      </c>
      <c r="BL145" s="14" t="s">
        <v>113</v>
      </c>
      <c r="BM145" s="221" t="s">
        <v>212</v>
      </c>
    </row>
    <row r="146" s="2" customFormat="1" ht="16.5" customHeight="1">
      <c r="A146" s="35"/>
      <c r="B146" s="36"/>
      <c r="C146" s="209" t="s">
        <v>213</v>
      </c>
      <c r="D146" s="209" t="s">
        <v>109</v>
      </c>
      <c r="E146" s="210" t="s">
        <v>214</v>
      </c>
      <c r="F146" s="211" t="s">
        <v>215</v>
      </c>
      <c r="G146" s="212" t="s">
        <v>203</v>
      </c>
      <c r="H146" s="213">
        <v>6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38</v>
      </c>
      <c r="O146" s="88"/>
      <c r="P146" s="219">
        <f>O146*H146</f>
        <v>0</v>
      </c>
      <c r="Q146" s="219">
        <v>0.00051999999999999995</v>
      </c>
      <c r="R146" s="219">
        <f>Q146*H146</f>
        <v>0.0031199999999999995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113</v>
      </c>
      <c r="AT146" s="221" t="s">
        <v>109</v>
      </c>
      <c r="AU146" s="221" t="s">
        <v>118</v>
      </c>
      <c r="AY146" s="14" t="s">
        <v>106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78</v>
      </c>
      <c r="BK146" s="222">
        <f>ROUND(I146*H146,2)</f>
        <v>0</v>
      </c>
      <c r="BL146" s="14" t="s">
        <v>113</v>
      </c>
      <c r="BM146" s="221" t="s">
        <v>216</v>
      </c>
    </row>
    <row r="147" s="2" customFormat="1" ht="21.75" customHeight="1">
      <c r="A147" s="35"/>
      <c r="B147" s="36"/>
      <c r="C147" s="209" t="s">
        <v>217</v>
      </c>
      <c r="D147" s="209" t="s">
        <v>109</v>
      </c>
      <c r="E147" s="210" t="s">
        <v>218</v>
      </c>
      <c r="F147" s="211" t="s">
        <v>219</v>
      </c>
      <c r="G147" s="212" t="s">
        <v>203</v>
      </c>
      <c r="H147" s="213">
        <v>6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38</v>
      </c>
      <c r="O147" s="88"/>
      <c r="P147" s="219">
        <f>O147*H147</f>
        <v>0</v>
      </c>
      <c r="Q147" s="219">
        <v>0.00051999999999999995</v>
      </c>
      <c r="R147" s="219">
        <f>Q147*H147</f>
        <v>0.0031199999999999995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113</v>
      </c>
      <c r="AT147" s="221" t="s">
        <v>109</v>
      </c>
      <c r="AU147" s="221" t="s">
        <v>118</v>
      </c>
      <c r="AY147" s="14" t="s">
        <v>106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78</v>
      </c>
      <c r="BK147" s="222">
        <f>ROUND(I147*H147,2)</f>
        <v>0</v>
      </c>
      <c r="BL147" s="14" t="s">
        <v>113</v>
      </c>
      <c r="BM147" s="221" t="s">
        <v>220</v>
      </c>
    </row>
    <row r="148" s="2" customFormat="1" ht="21.75" customHeight="1">
      <c r="A148" s="35"/>
      <c r="B148" s="36"/>
      <c r="C148" s="209" t="s">
        <v>221</v>
      </c>
      <c r="D148" s="209" t="s">
        <v>109</v>
      </c>
      <c r="E148" s="210" t="s">
        <v>222</v>
      </c>
      <c r="F148" s="211" t="s">
        <v>223</v>
      </c>
      <c r="G148" s="212" t="s">
        <v>203</v>
      </c>
      <c r="H148" s="213">
        <v>6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38</v>
      </c>
      <c r="O148" s="88"/>
      <c r="P148" s="219">
        <f>O148*H148</f>
        <v>0</v>
      </c>
      <c r="Q148" s="219">
        <v>0.00051999999999999995</v>
      </c>
      <c r="R148" s="219">
        <f>Q148*H148</f>
        <v>0.0031199999999999995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113</v>
      </c>
      <c r="AT148" s="221" t="s">
        <v>109</v>
      </c>
      <c r="AU148" s="221" t="s">
        <v>118</v>
      </c>
      <c r="AY148" s="14" t="s">
        <v>106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78</v>
      </c>
      <c r="BK148" s="222">
        <f>ROUND(I148*H148,2)</f>
        <v>0</v>
      </c>
      <c r="BL148" s="14" t="s">
        <v>113</v>
      </c>
      <c r="BM148" s="221" t="s">
        <v>224</v>
      </c>
    </row>
    <row r="149" s="2" customFormat="1" ht="21.75" customHeight="1">
      <c r="A149" s="35"/>
      <c r="B149" s="36"/>
      <c r="C149" s="209" t="s">
        <v>225</v>
      </c>
      <c r="D149" s="209" t="s">
        <v>109</v>
      </c>
      <c r="E149" s="210" t="s">
        <v>226</v>
      </c>
      <c r="F149" s="211" t="s">
        <v>227</v>
      </c>
      <c r="G149" s="212" t="s">
        <v>203</v>
      </c>
      <c r="H149" s="213">
        <v>6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38</v>
      </c>
      <c r="O149" s="88"/>
      <c r="P149" s="219">
        <f>O149*H149</f>
        <v>0</v>
      </c>
      <c r="Q149" s="219">
        <v>0.00051999999999999995</v>
      </c>
      <c r="R149" s="219">
        <f>Q149*H149</f>
        <v>0.0031199999999999995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113</v>
      </c>
      <c r="AT149" s="221" t="s">
        <v>109</v>
      </c>
      <c r="AU149" s="221" t="s">
        <v>118</v>
      </c>
      <c r="AY149" s="14" t="s">
        <v>106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78</v>
      </c>
      <c r="BK149" s="222">
        <f>ROUND(I149*H149,2)</f>
        <v>0</v>
      </c>
      <c r="BL149" s="14" t="s">
        <v>113</v>
      </c>
      <c r="BM149" s="221" t="s">
        <v>228</v>
      </c>
    </row>
    <row r="150" s="2" customFormat="1" ht="21.75" customHeight="1">
      <c r="A150" s="35"/>
      <c r="B150" s="36"/>
      <c r="C150" s="209" t="s">
        <v>229</v>
      </c>
      <c r="D150" s="209" t="s">
        <v>109</v>
      </c>
      <c r="E150" s="210" t="s">
        <v>230</v>
      </c>
      <c r="F150" s="211" t="s">
        <v>231</v>
      </c>
      <c r="G150" s="212" t="s">
        <v>203</v>
      </c>
      <c r="H150" s="213">
        <v>3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38</v>
      </c>
      <c r="O150" s="88"/>
      <c r="P150" s="219">
        <f>O150*H150</f>
        <v>0</v>
      </c>
      <c r="Q150" s="219">
        <v>0.00051999999999999995</v>
      </c>
      <c r="R150" s="219">
        <f>Q150*H150</f>
        <v>0.0015599999999999998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113</v>
      </c>
      <c r="AT150" s="221" t="s">
        <v>109</v>
      </c>
      <c r="AU150" s="221" t="s">
        <v>118</v>
      </c>
      <c r="AY150" s="14" t="s">
        <v>106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78</v>
      </c>
      <c r="BK150" s="222">
        <f>ROUND(I150*H150,2)</f>
        <v>0</v>
      </c>
      <c r="BL150" s="14" t="s">
        <v>113</v>
      </c>
      <c r="BM150" s="221" t="s">
        <v>232</v>
      </c>
    </row>
    <row r="151" s="2" customFormat="1" ht="16.5" customHeight="1">
      <c r="A151" s="35"/>
      <c r="B151" s="36"/>
      <c r="C151" s="209" t="s">
        <v>233</v>
      </c>
      <c r="D151" s="209" t="s">
        <v>109</v>
      </c>
      <c r="E151" s="210" t="s">
        <v>234</v>
      </c>
      <c r="F151" s="211" t="s">
        <v>235</v>
      </c>
      <c r="G151" s="212" t="s">
        <v>203</v>
      </c>
      <c r="H151" s="213">
        <v>18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38</v>
      </c>
      <c r="O151" s="88"/>
      <c r="P151" s="219">
        <f>O151*H151</f>
        <v>0</v>
      </c>
      <c r="Q151" s="219">
        <v>0.00051999999999999995</v>
      </c>
      <c r="R151" s="219">
        <f>Q151*H151</f>
        <v>0.0093599999999999985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113</v>
      </c>
      <c r="AT151" s="221" t="s">
        <v>109</v>
      </c>
      <c r="AU151" s="221" t="s">
        <v>118</v>
      </c>
      <c r="AY151" s="14" t="s">
        <v>106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78</v>
      </c>
      <c r="BK151" s="222">
        <f>ROUND(I151*H151,2)</f>
        <v>0</v>
      </c>
      <c r="BL151" s="14" t="s">
        <v>113</v>
      </c>
      <c r="BM151" s="221" t="s">
        <v>236</v>
      </c>
    </row>
    <row r="152" s="2" customFormat="1" ht="21.75" customHeight="1">
      <c r="A152" s="35"/>
      <c r="B152" s="36"/>
      <c r="C152" s="209" t="s">
        <v>237</v>
      </c>
      <c r="D152" s="209" t="s">
        <v>109</v>
      </c>
      <c r="E152" s="210" t="s">
        <v>238</v>
      </c>
      <c r="F152" s="211" t="s">
        <v>239</v>
      </c>
      <c r="G152" s="212" t="s">
        <v>203</v>
      </c>
      <c r="H152" s="213">
        <v>6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38</v>
      </c>
      <c r="O152" s="88"/>
      <c r="P152" s="219">
        <f>O152*H152</f>
        <v>0</v>
      </c>
      <c r="Q152" s="219">
        <v>0.00051999999999999995</v>
      </c>
      <c r="R152" s="219">
        <f>Q152*H152</f>
        <v>0.0031199999999999995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113</v>
      </c>
      <c r="AT152" s="221" t="s">
        <v>109</v>
      </c>
      <c r="AU152" s="221" t="s">
        <v>118</v>
      </c>
      <c r="AY152" s="14" t="s">
        <v>106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78</v>
      </c>
      <c r="BK152" s="222">
        <f>ROUND(I152*H152,2)</f>
        <v>0</v>
      </c>
      <c r="BL152" s="14" t="s">
        <v>113</v>
      </c>
      <c r="BM152" s="221" t="s">
        <v>240</v>
      </c>
    </row>
    <row r="153" s="2" customFormat="1" ht="21.75" customHeight="1">
      <c r="A153" s="35"/>
      <c r="B153" s="36"/>
      <c r="C153" s="209" t="s">
        <v>241</v>
      </c>
      <c r="D153" s="209" t="s">
        <v>109</v>
      </c>
      <c r="E153" s="210" t="s">
        <v>242</v>
      </c>
      <c r="F153" s="211" t="s">
        <v>243</v>
      </c>
      <c r="G153" s="212" t="s">
        <v>203</v>
      </c>
      <c r="H153" s="213">
        <v>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38</v>
      </c>
      <c r="O153" s="88"/>
      <c r="P153" s="219">
        <f>O153*H153</f>
        <v>0</v>
      </c>
      <c r="Q153" s="219">
        <v>0.00051999999999999995</v>
      </c>
      <c r="R153" s="219">
        <f>Q153*H153</f>
        <v>0.00051999999999999995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113</v>
      </c>
      <c r="AT153" s="221" t="s">
        <v>109</v>
      </c>
      <c r="AU153" s="221" t="s">
        <v>118</v>
      </c>
      <c r="AY153" s="14" t="s">
        <v>106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78</v>
      </c>
      <c r="BK153" s="222">
        <f>ROUND(I153*H153,2)</f>
        <v>0</v>
      </c>
      <c r="BL153" s="14" t="s">
        <v>113</v>
      </c>
      <c r="BM153" s="221" t="s">
        <v>244</v>
      </c>
    </row>
    <row r="154" s="2" customFormat="1" ht="21.75" customHeight="1">
      <c r="A154" s="35"/>
      <c r="B154" s="36"/>
      <c r="C154" s="209" t="s">
        <v>245</v>
      </c>
      <c r="D154" s="209" t="s">
        <v>109</v>
      </c>
      <c r="E154" s="210" t="s">
        <v>246</v>
      </c>
      <c r="F154" s="211" t="s">
        <v>247</v>
      </c>
      <c r="G154" s="212" t="s">
        <v>203</v>
      </c>
      <c r="H154" s="213">
        <v>2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38</v>
      </c>
      <c r="O154" s="88"/>
      <c r="P154" s="219">
        <f>O154*H154</f>
        <v>0</v>
      </c>
      <c r="Q154" s="219">
        <v>0.0011000000000000001</v>
      </c>
      <c r="R154" s="219">
        <f>Q154*H154</f>
        <v>0.0022000000000000001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113</v>
      </c>
      <c r="AT154" s="221" t="s">
        <v>109</v>
      </c>
      <c r="AU154" s="221" t="s">
        <v>118</v>
      </c>
      <c r="AY154" s="14" t="s">
        <v>106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78</v>
      </c>
      <c r="BK154" s="222">
        <f>ROUND(I154*H154,2)</f>
        <v>0</v>
      </c>
      <c r="BL154" s="14" t="s">
        <v>113</v>
      </c>
      <c r="BM154" s="221" t="s">
        <v>248</v>
      </c>
    </row>
    <row r="155" s="2" customFormat="1" ht="16.5" customHeight="1">
      <c r="A155" s="35"/>
      <c r="B155" s="36"/>
      <c r="C155" s="209" t="s">
        <v>249</v>
      </c>
      <c r="D155" s="209" t="s">
        <v>109</v>
      </c>
      <c r="E155" s="210" t="s">
        <v>250</v>
      </c>
      <c r="F155" s="211" t="s">
        <v>251</v>
      </c>
      <c r="G155" s="212" t="s">
        <v>203</v>
      </c>
      <c r="H155" s="213">
        <v>7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38</v>
      </c>
      <c r="O155" s="88"/>
      <c r="P155" s="219">
        <f>O155*H155</f>
        <v>0</v>
      </c>
      <c r="Q155" s="219">
        <v>0.0011000000000000001</v>
      </c>
      <c r="R155" s="219">
        <f>Q155*H155</f>
        <v>0.0077000000000000002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113</v>
      </c>
      <c r="AT155" s="221" t="s">
        <v>109</v>
      </c>
      <c r="AU155" s="221" t="s">
        <v>118</v>
      </c>
      <c r="AY155" s="14" t="s">
        <v>106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78</v>
      </c>
      <c r="BK155" s="222">
        <f>ROUND(I155*H155,2)</f>
        <v>0</v>
      </c>
      <c r="BL155" s="14" t="s">
        <v>113</v>
      </c>
      <c r="BM155" s="221" t="s">
        <v>252</v>
      </c>
    </row>
    <row r="156" s="2" customFormat="1" ht="21.75" customHeight="1">
      <c r="A156" s="35"/>
      <c r="B156" s="36"/>
      <c r="C156" s="209" t="s">
        <v>253</v>
      </c>
      <c r="D156" s="209" t="s">
        <v>109</v>
      </c>
      <c r="E156" s="210" t="s">
        <v>254</v>
      </c>
      <c r="F156" s="211" t="s">
        <v>255</v>
      </c>
      <c r="G156" s="212" t="s">
        <v>203</v>
      </c>
      <c r="H156" s="213">
        <v>1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38</v>
      </c>
      <c r="O156" s="88"/>
      <c r="P156" s="219">
        <f>O156*H156</f>
        <v>0</v>
      </c>
      <c r="Q156" s="219">
        <v>0.0011000000000000001</v>
      </c>
      <c r="R156" s="219">
        <f>Q156*H156</f>
        <v>0.0011000000000000001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113</v>
      </c>
      <c r="AT156" s="221" t="s">
        <v>109</v>
      </c>
      <c r="AU156" s="221" t="s">
        <v>118</v>
      </c>
      <c r="AY156" s="14" t="s">
        <v>106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78</v>
      </c>
      <c r="BK156" s="222">
        <f>ROUND(I156*H156,2)</f>
        <v>0</v>
      </c>
      <c r="BL156" s="14" t="s">
        <v>113</v>
      </c>
      <c r="BM156" s="221" t="s">
        <v>256</v>
      </c>
    </row>
    <row r="157" s="2" customFormat="1" ht="16.5" customHeight="1">
      <c r="A157" s="35"/>
      <c r="B157" s="36"/>
      <c r="C157" s="209" t="s">
        <v>257</v>
      </c>
      <c r="D157" s="209" t="s">
        <v>109</v>
      </c>
      <c r="E157" s="210" t="s">
        <v>258</v>
      </c>
      <c r="F157" s="211" t="s">
        <v>259</v>
      </c>
      <c r="G157" s="212" t="s">
        <v>203</v>
      </c>
      <c r="H157" s="213">
        <v>1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38</v>
      </c>
      <c r="O157" s="88"/>
      <c r="P157" s="219">
        <f>O157*H157</f>
        <v>0</v>
      </c>
      <c r="Q157" s="219">
        <v>0.0011000000000000001</v>
      </c>
      <c r="R157" s="219">
        <f>Q157*H157</f>
        <v>0.0011000000000000001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113</v>
      </c>
      <c r="AT157" s="221" t="s">
        <v>109</v>
      </c>
      <c r="AU157" s="221" t="s">
        <v>118</v>
      </c>
      <c r="AY157" s="14" t="s">
        <v>106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78</v>
      </c>
      <c r="BK157" s="222">
        <f>ROUND(I157*H157,2)</f>
        <v>0</v>
      </c>
      <c r="BL157" s="14" t="s">
        <v>113</v>
      </c>
      <c r="BM157" s="221" t="s">
        <v>260</v>
      </c>
    </row>
    <row r="158" s="2" customFormat="1" ht="21.75" customHeight="1">
      <c r="A158" s="35"/>
      <c r="B158" s="36"/>
      <c r="C158" s="209" t="s">
        <v>261</v>
      </c>
      <c r="D158" s="209" t="s">
        <v>109</v>
      </c>
      <c r="E158" s="210" t="s">
        <v>262</v>
      </c>
      <c r="F158" s="211" t="s">
        <v>263</v>
      </c>
      <c r="G158" s="212" t="s">
        <v>203</v>
      </c>
      <c r="H158" s="213">
        <v>1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38</v>
      </c>
      <c r="O158" s="88"/>
      <c r="P158" s="219">
        <f>O158*H158</f>
        <v>0</v>
      </c>
      <c r="Q158" s="219">
        <v>0.0011000000000000001</v>
      </c>
      <c r="R158" s="219">
        <f>Q158*H158</f>
        <v>0.0011000000000000001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113</v>
      </c>
      <c r="AT158" s="221" t="s">
        <v>109</v>
      </c>
      <c r="AU158" s="221" t="s">
        <v>118</v>
      </c>
      <c r="AY158" s="14" t="s">
        <v>106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78</v>
      </c>
      <c r="BK158" s="222">
        <f>ROUND(I158*H158,2)</f>
        <v>0</v>
      </c>
      <c r="BL158" s="14" t="s">
        <v>113</v>
      </c>
      <c r="BM158" s="221" t="s">
        <v>264</v>
      </c>
    </row>
    <row r="159" s="12" customFormat="1" ht="22.8" customHeight="1">
      <c r="A159" s="12"/>
      <c r="B159" s="193"/>
      <c r="C159" s="194"/>
      <c r="D159" s="195" t="s">
        <v>72</v>
      </c>
      <c r="E159" s="207" t="s">
        <v>265</v>
      </c>
      <c r="F159" s="207" t="s">
        <v>266</v>
      </c>
      <c r="G159" s="194"/>
      <c r="H159" s="194"/>
      <c r="I159" s="197"/>
      <c r="J159" s="208">
        <f>BK159</f>
        <v>0</v>
      </c>
      <c r="K159" s="194"/>
      <c r="L159" s="199"/>
      <c r="M159" s="200"/>
      <c r="N159" s="201"/>
      <c r="O159" s="201"/>
      <c r="P159" s="202">
        <f>SUM(P160:P173)</f>
        <v>0</v>
      </c>
      <c r="Q159" s="201"/>
      <c r="R159" s="202">
        <f>SUM(R160:R173)</f>
        <v>0</v>
      </c>
      <c r="S159" s="201"/>
      <c r="T159" s="203">
        <f>SUM(T160:T173)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4" t="s">
        <v>80</v>
      </c>
      <c r="AT159" s="205" t="s">
        <v>72</v>
      </c>
      <c r="AU159" s="205" t="s">
        <v>78</v>
      </c>
      <c r="AY159" s="204" t="s">
        <v>106</v>
      </c>
      <c r="BK159" s="206">
        <f>SUM(BK160:BK173)</f>
        <v>0</v>
      </c>
    </row>
    <row r="160" s="2" customFormat="1" ht="16.5" customHeight="1">
      <c r="A160" s="35"/>
      <c r="B160" s="36"/>
      <c r="C160" s="209" t="s">
        <v>267</v>
      </c>
      <c r="D160" s="209" t="s">
        <v>109</v>
      </c>
      <c r="E160" s="210" t="s">
        <v>268</v>
      </c>
      <c r="F160" s="211" t="s">
        <v>269</v>
      </c>
      <c r="G160" s="212" t="s">
        <v>270</v>
      </c>
      <c r="H160" s="213">
        <v>21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38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113</v>
      </c>
      <c r="AT160" s="221" t="s">
        <v>109</v>
      </c>
      <c r="AU160" s="221" t="s">
        <v>80</v>
      </c>
      <c r="AY160" s="14" t="s">
        <v>106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78</v>
      </c>
      <c r="BK160" s="222">
        <f>ROUND(I160*H160,2)</f>
        <v>0</v>
      </c>
      <c r="BL160" s="14" t="s">
        <v>113</v>
      </c>
      <c r="BM160" s="221" t="s">
        <v>271</v>
      </c>
    </row>
    <row r="161" s="2" customFormat="1" ht="21.75" customHeight="1">
      <c r="A161" s="35"/>
      <c r="B161" s="36"/>
      <c r="C161" s="209" t="s">
        <v>272</v>
      </c>
      <c r="D161" s="209" t="s">
        <v>109</v>
      </c>
      <c r="E161" s="210" t="s">
        <v>273</v>
      </c>
      <c r="F161" s="211" t="s">
        <v>274</v>
      </c>
      <c r="G161" s="212" t="s">
        <v>270</v>
      </c>
      <c r="H161" s="213">
        <v>21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38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113</v>
      </c>
      <c r="AT161" s="221" t="s">
        <v>109</v>
      </c>
      <c r="AU161" s="221" t="s">
        <v>80</v>
      </c>
      <c r="AY161" s="14" t="s">
        <v>106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78</v>
      </c>
      <c r="BK161" s="222">
        <f>ROUND(I161*H161,2)</f>
        <v>0</v>
      </c>
      <c r="BL161" s="14" t="s">
        <v>113</v>
      </c>
      <c r="BM161" s="221" t="s">
        <v>275</v>
      </c>
    </row>
    <row r="162" s="2" customFormat="1" ht="16.5" customHeight="1">
      <c r="A162" s="35"/>
      <c r="B162" s="36"/>
      <c r="C162" s="209" t="s">
        <v>276</v>
      </c>
      <c r="D162" s="209" t="s">
        <v>109</v>
      </c>
      <c r="E162" s="210" t="s">
        <v>277</v>
      </c>
      <c r="F162" s="211" t="s">
        <v>278</v>
      </c>
      <c r="G162" s="212" t="s">
        <v>270</v>
      </c>
      <c r="H162" s="213">
        <v>1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38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113</v>
      </c>
      <c r="AT162" s="221" t="s">
        <v>109</v>
      </c>
      <c r="AU162" s="221" t="s">
        <v>80</v>
      </c>
      <c r="AY162" s="14" t="s">
        <v>106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78</v>
      </c>
      <c r="BK162" s="222">
        <f>ROUND(I162*H162,2)</f>
        <v>0</v>
      </c>
      <c r="BL162" s="14" t="s">
        <v>113</v>
      </c>
      <c r="BM162" s="221" t="s">
        <v>279</v>
      </c>
    </row>
    <row r="163" s="2" customFormat="1" ht="21.75" customHeight="1">
      <c r="A163" s="35"/>
      <c r="B163" s="36"/>
      <c r="C163" s="209" t="s">
        <v>280</v>
      </c>
      <c r="D163" s="209" t="s">
        <v>109</v>
      </c>
      <c r="E163" s="210" t="s">
        <v>281</v>
      </c>
      <c r="F163" s="211" t="s">
        <v>282</v>
      </c>
      <c r="G163" s="212" t="s">
        <v>270</v>
      </c>
      <c r="H163" s="213">
        <v>6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38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113</v>
      </c>
      <c r="AT163" s="221" t="s">
        <v>109</v>
      </c>
      <c r="AU163" s="221" t="s">
        <v>80</v>
      </c>
      <c r="AY163" s="14" t="s">
        <v>106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78</v>
      </c>
      <c r="BK163" s="222">
        <f>ROUND(I163*H163,2)</f>
        <v>0</v>
      </c>
      <c r="BL163" s="14" t="s">
        <v>113</v>
      </c>
      <c r="BM163" s="221" t="s">
        <v>283</v>
      </c>
    </row>
    <row r="164" s="2" customFormat="1" ht="16.5" customHeight="1">
      <c r="A164" s="35"/>
      <c r="B164" s="36"/>
      <c r="C164" s="209" t="s">
        <v>284</v>
      </c>
      <c r="D164" s="209" t="s">
        <v>109</v>
      </c>
      <c r="E164" s="210" t="s">
        <v>285</v>
      </c>
      <c r="F164" s="211" t="s">
        <v>286</v>
      </c>
      <c r="G164" s="212" t="s">
        <v>270</v>
      </c>
      <c r="H164" s="213">
        <v>15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38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113</v>
      </c>
      <c r="AT164" s="221" t="s">
        <v>109</v>
      </c>
      <c r="AU164" s="221" t="s">
        <v>80</v>
      </c>
      <c r="AY164" s="14" t="s">
        <v>106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78</v>
      </c>
      <c r="BK164" s="222">
        <f>ROUND(I164*H164,2)</f>
        <v>0</v>
      </c>
      <c r="BL164" s="14" t="s">
        <v>113</v>
      </c>
      <c r="BM164" s="221" t="s">
        <v>287</v>
      </c>
    </row>
    <row r="165" s="2" customFormat="1" ht="16.5" customHeight="1">
      <c r="A165" s="35"/>
      <c r="B165" s="36"/>
      <c r="C165" s="209" t="s">
        <v>288</v>
      </c>
      <c r="D165" s="209" t="s">
        <v>109</v>
      </c>
      <c r="E165" s="210" t="s">
        <v>289</v>
      </c>
      <c r="F165" s="211" t="s">
        <v>290</v>
      </c>
      <c r="G165" s="212" t="s">
        <v>270</v>
      </c>
      <c r="H165" s="213">
        <v>1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38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113</v>
      </c>
      <c r="AT165" s="221" t="s">
        <v>109</v>
      </c>
      <c r="AU165" s="221" t="s">
        <v>80</v>
      </c>
      <c r="AY165" s="14" t="s">
        <v>106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78</v>
      </c>
      <c r="BK165" s="222">
        <f>ROUND(I165*H165,2)</f>
        <v>0</v>
      </c>
      <c r="BL165" s="14" t="s">
        <v>113</v>
      </c>
      <c r="BM165" s="221" t="s">
        <v>291</v>
      </c>
    </row>
    <row r="166" s="2" customFormat="1" ht="16.5" customHeight="1">
      <c r="A166" s="35"/>
      <c r="B166" s="36"/>
      <c r="C166" s="209" t="s">
        <v>292</v>
      </c>
      <c r="D166" s="209" t="s">
        <v>109</v>
      </c>
      <c r="E166" s="210" t="s">
        <v>293</v>
      </c>
      <c r="F166" s="211" t="s">
        <v>294</v>
      </c>
      <c r="G166" s="212" t="s">
        <v>270</v>
      </c>
      <c r="H166" s="213">
        <v>4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38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113</v>
      </c>
      <c r="AT166" s="221" t="s">
        <v>109</v>
      </c>
      <c r="AU166" s="221" t="s">
        <v>80</v>
      </c>
      <c r="AY166" s="14" t="s">
        <v>106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78</v>
      </c>
      <c r="BK166" s="222">
        <f>ROUND(I166*H166,2)</f>
        <v>0</v>
      </c>
      <c r="BL166" s="14" t="s">
        <v>113</v>
      </c>
      <c r="BM166" s="221" t="s">
        <v>295</v>
      </c>
    </row>
    <row r="167" s="2" customFormat="1" ht="21.75" customHeight="1">
      <c r="A167" s="35"/>
      <c r="B167" s="36"/>
      <c r="C167" s="209" t="s">
        <v>296</v>
      </c>
      <c r="D167" s="209" t="s">
        <v>109</v>
      </c>
      <c r="E167" s="210" t="s">
        <v>297</v>
      </c>
      <c r="F167" s="211" t="s">
        <v>298</v>
      </c>
      <c r="G167" s="212" t="s">
        <v>270</v>
      </c>
      <c r="H167" s="213">
        <v>1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38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113</v>
      </c>
      <c r="AT167" s="221" t="s">
        <v>109</v>
      </c>
      <c r="AU167" s="221" t="s">
        <v>80</v>
      </c>
      <c r="AY167" s="14" t="s">
        <v>106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78</v>
      </c>
      <c r="BK167" s="222">
        <f>ROUND(I167*H167,2)</f>
        <v>0</v>
      </c>
      <c r="BL167" s="14" t="s">
        <v>113</v>
      </c>
      <c r="BM167" s="221" t="s">
        <v>299</v>
      </c>
    </row>
    <row r="168" s="2" customFormat="1" ht="16.5" customHeight="1">
      <c r="A168" s="35"/>
      <c r="B168" s="36"/>
      <c r="C168" s="209" t="s">
        <v>300</v>
      </c>
      <c r="D168" s="209" t="s">
        <v>109</v>
      </c>
      <c r="E168" s="210" t="s">
        <v>301</v>
      </c>
      <c r="F168" s="211" t="s">
        <v>302</v>
      </c>
      <c r="G168" s="212" t="s">
        <v>270</v>
      </c>
      <c r="H168" s="213">
        <v>1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38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113</v>
      </c>
      <c r="AT168" s="221" t="s">
        <v>109</v>
      </c>
      <c r="AU168" s="221" t="s">
        <v>80</v>
      </c>
      <c r="AY168" s="14" t="s">
        <v>106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78</v>
      </c>
      <c r="BK168" s="222">
        <f>ROUND(I168*H168,2)</f>
        <v>0</v>
      </c>
      <c r="BL168" s="14" t="s">
        <v>113</v>
      </c>
      <c r="BM168" s="221" t="s">
        <v>303</v>
      </c>
    </row>
    <row r="169" s="2" customFormat="1" ht="21.75" customHeight="1">
      <c r="A169" s="35"/>
      <c r="B169" s="36"/>
      <c r="C169" s="209" t="s">
        <v>304</v>
      </c>
      <c r="D169" s="209" t="s">
        <v>109</v>
      </c>
      <c r="E169" s="210" t="s">
        <v>305</v>
      </c>
      <c r="F169" s="211" t="s">
        <v>306</v>
      </c>
      <c r="G169" s="212" t="s">
        <v>270</v>
      </c>
      <c r="H169" s="213">
        <v>1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38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113</v>
      </c>
      <c r="AT169" s="221" t="s">
        <v>109</v>
      </c>
      <c r="AU169" s="221" t="s">
        <v>80</v>
      </c>
      <c r="AY169" s="14" t="s">
        <v>106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78</v>
      </c>
      <c r="BK169" s="222">
        <f>ROUND(I169*H169,2)</f>
        <v>0</v>
      </c>
      <c r="BL169" s="14" t="s">
        <v>113</v>
      </c>
      <c r="BM169" s="221" t="s">
        <v>307</v>
      </c>
    </row>
    <row r="170" s="2" customFormat="1" ht="21.75" customHeight="1">
      <c r="A170" s="35"/>
      <c r="B170" s="36"/>
      <c r="C170" s="209" t="s">
        <v>308</v>
      </c>
      <c r="D170" s="209" t="s">
        <v>109</v>
      </c>
      <c r="E170" s="210" t="s">
        <v>309</v>
      </c>
      <c r="F170" s="211" t="s">
        <v>310</v>
      </c>
      <c r="G170" s="212" t="s">
        <v>270</v>
      </c>
      <c r="H170" s="213">
        <v>2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38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113</v>
      </c>
      <c r="AT170" s="221" t="s">
        <v>109</v>
      </c>
      <c r="AU170" s="221" t="s">
        <v>80</v>
      </c>
      <c r="AY170" s="14" t="s">
        <v>106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78</v>
      </c>
      <c r="BK170" s="222">
        <f>ROUND(I170*H170,2)</f>
        <v>0</v>
      </c>
      <c r="BL170" s="14" t="s">
        <v>113</v>
      </c>
      <c r="BM170" s="221" t="s">
        <v>311</v>
      </c>
    </row>
    <row r="171" s="2" customFormat="1" ht="16.5" customHeight="1">
      <c r="A171" s="35"/>
      <c r="B171" s="36"/>
      <c r="C171" s="209" t="s">
        <v>312</v>
      </c>
      <c r="D171" s="209" t="s">
        <v>109</v>
      </c>
      <c r="E171" s="210" t="s">
        <v>313</v>
      </c>
      <c r="F171" s="211" t="s">
        <v>314</v>
      </c>
      <c r="G171" s="212" t="s">
        <v>270</v>
      </c>
      <c r="H171" s="213">
        <v>1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38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113</v>
      </c>
      <c r="AT171" s="221" t="s">
        <v>109</v>
      </c>
      <c r="AU171" s="221" t="s">
        <v>80</v>
      </c>
      <c r="AY171" s="14" t="s">
        <v>106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78</v>
      </c>
      <c r="BK171" s="222">
        <f>ROUND(I171*H171,2)</f>
        <v>0</v>
      </c>
      <c r="BL171" s="14" t="s">
        <v>113</v>
      </c>
      <c r="BM171" s="221" t="s">
        <v>315</v>
      </c>
    </row>
    <row r="172" s="2" customFormat="1" ht="21.75" customHeight="1">
      <c r="A172" s="35"/>
      <c r="B172" s="36"/>
      <c r="C172" s="209" t="s">
        <v>316</v>
      </c>
      <c r="D172" s="209" t="s">
        <v>109</v>
      </c>
      <c r="E172" s="210" t="s">
        <v>317</v>
      </c>
      <c r="F172" s="211" t="s">
        <v>318</v>
      </c>
      <c r="G172" s="212" t="s">
        <v>270</v>
      </c>
      <c r="H172" s="213">
        <v>1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38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113</v>
      </c>
      <c r="AT172" s="221" t="s">
        <v>109</v>
      </c>
      <c r="AU172" s="221" t="s">
        <v>80</v>
      </c>
      <c r="AY172" s="14" t="s">
        <v>106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78</v>
      </c>
      <c r="BK172" s="222">
        <f>ROUND(I172*H172,2)</f>
        <v>0</v>
      </c>
      <c r="BL172" s="14" t="s">
        <v>113</v>
      </c>
      <c r="BM172" s="221" t="s">
        <v>319</v>
      </c>
    </row>
    <row r="173" s="2" customFormat="1" ht="21.75" customHeight="1">
      <c r="A173" s="35"/>
      <c r="B173" s="36"/>
      <c r="C173" s="209" t="s">
        <v>320</v>
      </c>
      <c r="D173" s="209" t="s">
        <v>109</v>
      </c>
      <c r="E173" s="210" t="s">
        <v>321</v>
      </c>
      <c r="F173" s="211" t="s">
        <v>322</v>
      </c>
      <c r="G173" s="212" t="s">
        <v>270</v>
      </c>
      <c r="H173" s="213">
        <v>1</v>
      </c>
      <c r="I173" s="214"/>
      <c r="J173" s="215">
        <f>ROUND(I173*H173,2)</f>
        <v>0</v>
      </c>
      <c r="K173" s="216"/>
      <c r="L173" s="41"/>
      <c r="M173" s="223" t="s">
        <v>1</v>
      </c>
      <c r="N173" s="224" t="s">
        <v>38</v>
      </c>
      <c r="O173" s="225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113</v>
      </c>
      <c r="AT173" s="221" t="s">
        <v>109</v>
      </c>
      <c r="AU173" s="221" t="s">
        <v>80</v>
      </c>
      <c r="AY173" s="14" t="s">
        <v>106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78</v>
      </c>
      <c r="BK173" s="222">
        <f>ROUND(I173*H173,2)</f>
        <v>0</v>
      </c>
      <c r="BL173" s="14" t="s">
        <v>113</v>
      </c>
      <c r="BM173" s="221" t="s">
        <v>323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JcTqLPOrqNcrlyjVooTJeatyHfYNLKI96Km1x0q2/gK1xiywVQVd5JYSDem9OTfD613O8kITkibqQq0/xXNSpA==" hashValue="2dlM4C3KLd7rHaBq1ORYTYpimgXZis/Go69Bw16VtDRd6M16mniAkzVWo4nkZYbKk0stkAsbJw+wh+rGmDPOFw==" algorithmName="SHA-512" password="CC35"/>
  <autoFilter ref="C115:K173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2021-09-13T08:09:46Z</dcterms:created>
  <dcterms:modified xsi:type="dcterms:W3CDTF">2021-09-13T08:09:50Z</dcterms:modified>
</cp:coreProperties>
</file>